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TROJKA\private\zamowienia\Postępowania przetargowe\2022\(14-22) 1x powtórka nr 2\"/>
    </mc:Choice>
  </mc:AlternateContent>
  <xr:revisionPtr revIDLastSave="0" documentId="13_ncr:1_{9886BBA3-D619-4302-B06E-A3857369B0B9}" xr6:coauthVersionLast="47" xr6:coauthVersionMax="47" xr10:uidLastSave="{00000000-0000-0000-0000-000000000000}"/>
  <bookViews>
    <workbookView xWindow="-120" yWindow="-120" windowWidth="29040" windowHeight="15840" tabRatio="733" activeTab="13" xr2:uid="{00000000-000D-0000-FFFF-FFFF00000000}"/>
  </bookViews>
  <sheets>
    <sheet name="Pakiet 1" sheetId="6" r:id="rId1"/>
    <sheet name="Pakiet 2" sheetId="15" r:id="rId2"/>
    <sheet name="Pakiet 3" sheetId="22" r:id="rId3"/>
    <sheet name="Pakiet 4" sheetId="106" r:id="rId4"/>
    <sheet name="Pakiet 5" sheetId="100" r:id="rId5"/>
    <sheet name="Pakiet 6" sheetId="93" r:id="rId6"/>
    <sheet name="Pakiet 7" sheetId="51" r:id="rId7"/>
    <sheet name="Pakiet 8" sheetId="53" r:id="rId8"/>
    <sheet name="Pakiet 9" sheetId="102" r:id="rId9"/>
    <sheet name="Pakiet 10" sheetId="68" r:id="rId10"/>
    <sheet name="Pakiet 11" sheetId="108" r:id="rId11"/>
    <sheet name="Pakiet 12" sheetId="109" r:id="rId12"/>
    <sheet name="Pakiet 13" sheetId="110" r:id="rId13"/>
    <sheet name="Pakiet 14" sheetId="111" r:id="rId1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11" l="1"/>
  <c r="K13" i="111" s="1"/>
  <c r="H13" i="111"/>
  <c r="H12" i="111"/>
  <c r="H12" i="108"/>
  <c r="J12" i="111" l="1"/>
  <c r="K12" i="111" s="1"/>
  <c r="K14" i="111" s="1"/>
  <c r="H14" i="111"/>
  <c r="H12" i="68" l="1"/>
  <c r="J12" i="68" s="1"/>
  <c r="K12" i="68" s="1"/>
  <c r="H13" i="68"/>
  <c r="J13" i="68" l="1"/>
  <c r="K13" i="68" s="1"/>
  <c r="H11" i="109"/>
  <c r="H11" i="110"/>
  <c r="H12" i="110" s="1"/>
  <c r="J11" i="109" l="1"/>
  <c r="K11" i="109" s="1"/>
  <c r="K12" i="109" s="1"/>
  <c r="H12" i="109"/>
  <c r="J11" i="110"/>
  <c r="K11" i="110" s="1"/>
  <c r="K12" i="110" s="1"/>
  <c r="J11" i="108" l="1"/>
  <c r="K11" i="108" s="1"/>
  <c r="K12" i="108" s="1"/>
  <c r="H31" i="106" l="1"/>
  <c r="J31" i="106" s="1"/>
  <c r="K31" i="106" s="1"/>
  <c r="H30" i="106"/>
  <c r="H29" i="106"/>
  <c r="J29" i="106" s="1"/>
  <c r="K29" i="106" s="1"/>
  <c r="H28" i="106"/>
  <c r="H27" i="106"/>
  <c r="J27" i="106" s="1"/>
  <c r="K27" i="106" s="1"/>
  <c r="H26" i="106"/>
  <c r="H25" i="106"/>
  <c r="H24" i="106"/>
  <c r="H23" i="106"/>
  <c r="J23" i="106" s="1"/>
  <c r="K23" i="106" s="1"/>
  <c r="H22" i="106"/>
  <c r="H21" i="106"/>
  <c r="H20" i="106"/>
  <c r="H19" i="106"/>
  <c r="H18" i="106"/>
  <c r="H17" i="106"/>
  <c r="H16" i="106"/>
  <c r="J16" i="106" s="1"/>
  <c r="K16" i="106" s="1"/>
  <c r="H15" i="106"/>
  <c r="H14" i="106"/>
  <c r="H13" i="106"/>
  <c r="H12" i="106"/>
  <c r="J12" i="106" s="1"/>
  <c r="K12" i="106" s="1"/>
  <c r="H11" i="106"/>
  <c r="H12" i="102"/>
  <c r="H11" i="102"/>
  <c r="H32" i="106" l="1"/>
  <c r="J12" i="102"/>
  <c r="K12" i="102" s="1"/>
  <c r="K13" i="102" s="1"/>
  <c r="H13" i="102"/>
  <c r="J13" i="106"/>
  <c r="K13" i="106" s="1"/>
  <c r="J17" i="106"/>
  <c r="K17" i="106" s="1"/>
  <c r="J20" i="106"/>
  <c r="K20" i="106" s="1"/>
  <c r="J24" i="106"/>
  <c r="K24" i="106" s="1"/>
  <c r="J28" i="106"/>
  <c r="K28" i="106" s="1"/>
  <c r="J30" i="106"/>
  <c r="K30" i="106" s="1"/>
  <c r="J14" i="106"/>
  <c r="K14" i="106" s="1"/>
  <c r="J18" i="106"/>
  <c r="K18" i="106" s="1"/>
  <c r="J21" i="106"/>
  <c r="K21" i="106" s="1"/>
  <c r="J25" i="106"/>
  <c r="K25" i="106" s="1"/>
  <c r="J11" i="106"/>
  <c r="K11" i="106" s="1"/>
  <c r="J15" i="106"/>
  <c r="K15" i="106" s="1"/>
  <c r="J19" i="106"/>
  <c r="K19" i="106" s="1"/>
  <c r="J22" i="106"/>
  <c r="K22" i="106" s="1"/>
  <c r="J26" i="106"/>
  <c r="K26" i="106" s="1"/>
  <c r="J11" i="102"/>
  <c r="K11" i="102" s="1"/>
  <c r="K32" i="106" l="1"/>
  <c r="H13" i="100"/>
  <c r="H12" i="100"/>
  <c r="H11" i="100"/>
  <c r="J11" i="100" l="1"/>
  <c r="K11" i="100" s="1"/>
  <c r="K14" i="100" s="1"/>
  <c r="H14" i="100"/>
  <c r="J13" i="100"/>
  <c r="K13" i="100" s="1"/>
  <c r="J12" i="100"/>
  <c r="K12" i="100" s="1"/>
  <c r="H29" i="6" l="1"/>
  <c r="J29" i="6" l="1"/>
  <c r="K29" i="6" s="1"/>
  <c r="H11" i="93" l="1"/>
  <c r="H12" i="93"/>
  <c r="J11" i="93" l="1"/>
  <c r="K11" i="93" s="1"/>
  <c r="K13" i="93" s="1"/>
  <c r="H13" i="93"/>
  <c r="J12" i="93"/>
  <c r="K12" i="93" s="1"/>
  <c r="H13" i="6" l="1"/>
  <c r="J13" i="6" l="1"/>
  <c r="K13" i="6" s="1"/>
  <c r="H11" i="68"/>
  <c r="H14" i="68" s="1"/>
  <c r="H11" i="53"/>
  <c r="H12" i="51"/>
  <c r="J12" i="51" s="1"/>
  <c r="K12" i="51" s="1"/>
  <c r="H11" i="51"/>
  <c r="H13" i="51" s="1"/>
  <c r="J11" i="68" l="1"/>
  <c r="K11" i="68" s="1"/>
  <c r="K14" i="68" s="1"/>
  <c r="H12" i="53"/>
  <c r="J11" i="53"/>
  <c r="K11" i="53" s="1"/>
  <c r="J11" i="51"/>
  <c r="K11" i="51" s="1"/>
  <c r="K13" i="51" s="1"/>
  <c r="K12" i="53" l="1"/>
  <c r="H18" i="22" l="1"/>
  <c r="H17" i="22"/>
  <c r="H16" i="22"/>
  <c r="H15" i="22"/>
  <c r="H14" i="22"/>
  <c r="H13" i="22"/>
  <c r="J13" i="22" s="1"/>
  <c r="K13" i="22" s="1"/>
  <c r="H12" i="22"/>
  <c r="J12" i="22" s="1"/>
  <c r="K12" i="22" s="1"/>
  <c r="H11" i="22"/>
  <c r="H19" i="22" s="1"/>
  <c r="H11" i="15"/>
  <c r="J11" i="15" s="1"/>
  <c r="K11" i="15" s="1"/>
  <c r="K12" i="15" s="1"/>
  <c r="H12" i="15" l="1"/>
  <c r="J16" i="22"/>
  <c r="K16" i="22" s="1"/>
  <c r="J11" i="22"/>
  <c r="K11" i="22" s="1"/>
  <c r="J15" i="22"/>
  <c r="K15" i="22" s="1"/>
  <c r="J14" i="22"/>
  <c r="K14" i="22" s="1"/>
  <c r="J18" i="22"/>
  <c r="K18" i="22" s="1"/>
  <c r="J17" i="22"/>
  <c r="K17" i="22" s="1"/>
  <c r="K19" i="22" l="1"/>
  <c r="H34" i="6"/>
  <c r="H33" i="6"/>
  <c r="J33" i="6" l="1"/>
  <c r="K33" i="6" s="1"/>
  <c r="J34" i="6"/>
  <c r="K34" i="6" s="1"/>
  <c r="H38" i="6"/>
  <c r="J38" i="6" s="1"/>
  <c r="H37" i="6"/>
  <c r="H36" i="6"/>
  <c r="H32" i="6"/>
  <c r="H31" i="6"/>
  <c r="J31" i="6" s="1"/>
  <c r="K31" i="6" s="1"/>
  <c r="H28" i="6"/>
  <c r="H27" i="6"/>
  <c r="J27" i="6" s="1"/>
  <c r="K27" i="6" s="1"/>
  <c r="H26" i="6"/>
  <c r="J26" i="6" s="1"/>
  <c r="K26" i="6" s="1"/>
  <c r="H25" i="6"/>
  <c r="H24" i="6"/>
  <c r="H22" i="6"/>
  <c r="J22" i="6" s="1"/>
  <c r="K22" i="6" s="1"/>
  <c r="H21" i="6"/>
  <c r="H20" i="6"/>
  <c r="H19" i="6"/>
  <c r="J19" i="6" s="1"/>
  <c r="K19" i="6" s="1"/>
  <c r="H18" i="6"/>
  <c r="J18" i="6" s="1"/>
  <c r="K18" i="6" s="1"/>
  <c r="H17" i="6"/>
  <c r="H16" i="6"/>
  <c r="H14" i="6"/>
  <c r="J14" i="6" s="1"/>
  <c r="K14" i="6" s="1"/>
  <c r="J21" i="6" l="1"/>
  <c r="K21" i="6" s="1"/>
  <c r="J17" i="6"/>
  <c r="K17" i="6" s="1"/>
  <c r="J25" i="6"/>
  <c r="K25" i="6" s="1"/>
  <c r="K38" i="6"/>
  <c r="J16" i="6"/>
  <c r="K16" i="6" s="1"/>
  <c r="J20" i="6"/>
  <c r="K20" i="6" s="1"/>
  <c r="J24" i="6"/>
  <c r="K24" i="6" s="1"/>
  <c r="J28" i="6"/>
  <c r="K28" i="6" s="1"/>
  <c r="J32" i="6"/>
  <c r="K32" i="6" s="1"/>
  <c r="J37" i="6"/>
  <c r="K37" i="6" s="1"/>
  <c r="J36" i="6"/>
  <c r="K36" i="6" s="1"/>
  <c r="H12" i="6"/>
  <c r="H39" i="6"/>
  <c r="J12" i="6" l="1"/>
  <c r="K12" i="6" s="1"/>
  <c r="K39" i="6" s="1"/>
</calcChain>
</file>

<file path=xl/sharedStrings.xml><?xml version="1.0" encoding="utf-8"?>
<sst xmlns="http://schemas.openxmlformats.org/spreadsheetml/2006/main" count="424" uniqueCount="135">
  <si>
    <t>L.p.</t>
  </si>
  <si>
    <t>Przedmiot zamówienia</t>
  </si>
  <si>
    <t>J.m.</t>
  </si>
  <si>
    <t>Ilość</t>
  </si>
  <si>
    <t>Cena jedn.netto</t>
  </si>
  <si>
    <t>Wartość netto</t>
  </si>
  <si>
    <t xml:space="preserve">Podatek VAT </t>
  </si>
  <si>
    <t>Wartość ogółem</t>
  </si>
  <si>
    <t>Wartość brutto</t>
  </si>
  <si>
    <t>WARTOŚĆ OGÓŁEM:</t>
  </si>
  <si>
    <t xml:space="preserve"> (%)</t>
  </si>
  <si>
    <t>szt.</t>
  </si>
  <si>
    <t>Pakiet nr 5</t>
  </si>
  <si>
    <t>op.</t>
  </si>
  <si>
    <t>Numer katalagowy</t>
  </si>
  <si>
    <t>Nazwa handlowa / Producent</t>
  </si>
  <si>
    <t>kpl.</t>
  </si>
  <si>
    <t>Akcesoria do modułu EKG monitora
 iPM 9800 , T8 produkcji Mindray</t>
  </si>
  <si>
    <t>Czujnik SpO2 na palec typu klips dla dorosłych  - moduł Nellcor</t>
  </si>
  <si>
    <t>Akcesoria do modułu SpO2  monitora 
 iPM 9800, VP-1200, T8 produkcji Mindray</t>
  </si>
  <si>
    <t>Przewód główny VCR EKG z gniazdami do 3 końcówek</t>
  </si>
  <si>
    <t>Przewód główny VCR EKG z gniazdami do 5 końcówek</t>
  </si>
  <si>
    <t>Komplet 3 końcówek EKG z klipsami</t>
  </si>
  <si>
    <t>Komplet 5 końcówek EKG z klipsami</t>
  </si>
  <si>
    <t>Przewód EKG z gniazdami do 5 końcówek do kardiomonitora VP-1200</t>
  </si>
  <si>
    <t>1.1</t>
  </si>
  <si>
    <t>1.2</t>
  </si>
  <si>
    <t>2.1</t>
  </si>
  <si>
    <t>2.2</t>
  </si>
  <si>
    <t>2.3</t>
  </si>
  <si>
    <t>2.4</t>
  </si>
  <si>
    <t>2.5</t>
  </si>
  <si>
    <t>Akcesoria do kardiomonitora PM-7000 ; VP-1200; monitora VS-800</t>
  </si>
  <si>
    <t>5.1</t>
  </si>
  <si>
    <t>5.2</t>
  </si>
  <si>
    <t>5.3</t>
  </si>
  <si>
    <t>5.4</t>
  </si>
  <si>
    <t>5.5</t>
  </si>
  <si>
    <t>Czujnik SpO2 na palec dla dorosłych do kardiomonitora VP-1200 (silikonowy)</t>
  </si>
  <si>
    <t>Akcesoria do pulsoksymetru PM-60, Oxypleth 520 A</t>
  </si>
  <si>
    <t>Czujnik SpO2 silikonowy dla dorosłych Nellcor OxiMax do pulsok.PM-60</t>
  </si>
  <si>
    <t xml:space="preserve">Czujnik SpO2 dla noworodków typu Y do pulsom. Oxypleth 520A </t>
  </si>
  <si>
    <t>Akcesoria do modułu NiPC monitora iPM 9800, T8 produkcji Mindray</t>
  </si>
  <si>
    <t>8.1</t>
  </si>
  <si>
    <t>8.2</t>
  </si>
  <si>
    <t>Mankiet średni bez lateksu (obw. ramienia 25-35 cm)</t>
  </si>
  <si>
    <t>Mankiet duży bez lateksu (obw. ramienia 33-47 cm)</t>
  </si>
  <si>
    <t>Czujnik pomiaru temperatury dla dorosłych  
do monitora Mindray T-8 – na skórę</t>
  </si>
  <si>
    <t>Czujnik SpO2 dla noworodków wielorazowy do pulsoksymetru PM-60</t>
  </si>
  <si>
    <t>Czujnik SpO2 dla dorosłych do pulsoksymetru Oxypleth 520A</t>
  </si>
  <si>
    <t>Pakiet nr 8</t>
  </si>
  <si>
    <t>Igła do znieczuleń podpajęczynówkowych
(ostrze Quincke)     18G x 50</t>
  </si>
  <si>
    <t>Igła do znieczuleń podpajęczynówkowych
(ostrze Quincke)     18G x 90</t>
  </si>
  <si>
    <t>Igła do znieczuleń podpajęczynówkowych
(ostrze Quincke)     19G x 90</t>
  </si>
  <si>
    <t>Igła do znieczuleń podpajęczynówkowych
(ostrze Quincke)     21G x 90</t>
  </si>
  <si>
    <t>Igła do znieczuleń podpajęczynówkowych
(ostrze Quincke)     20G x 90</t>
  </si>
  <si>
    <t>Igła do znieczuleń podpajęczynówkowych
(ostrze Quincke)     22G x 50</t>
  </si>
  <si>
    <t>Igła do znieczuleń podpajęczynówkowych
(ostrze Quincke)     22G x 90</t>
  </si>
  <si>
    <t>Kranik trójdrożny
- wykonany z przezroczystego materiału
- odporny na ciśnienie do 6 bar
- sterylny</t>
  </si>
  <si>
    <r>
      <rPr>
        <b/>
        <sz val="10"/>
        <color theme="1"/>
        <rFont val="Calibri"/>
        <family val="2"/>
        <charset val="238"/>
        <scheme val="minor"/>
      </rPr>
      <t>Opis  poz. 1-7</t>
    </r>
    <r>
      <rPr>
        <sz val="10"/>
        <color theme="1"/>
        <rFont val="Calibri"/>
        <family val="2"/>
        <charset val="238"/>
        <scheme val="minor"/>
      </rPr>
      <t xml:space="preserve">
Produkt jałowy, sterylizowany tlenkiem etylenu, nietoksyczny, jednorazowego użytku.</t>
    </r>
  </si>
  <si>
    <t>Igła 0,7 x 40 a 100 szt  1 x użyt.</t>
  </si>
  <si>
    <t xml:space="preserve">Igła 0,8 x 40 a 100 szt  1 x użyt. </t>
  </si>
  <si>
    <t xml:space="preserve">Igła 0,9 x 40 a 100 szt  1 x użyt.   </t>
  </si>
  <si>
    <t xml:space="preserve">Igła 1,1 x 40 a 100 szt  1 x użyt.   </t>
  </si>
  <si>
    <t xml:space="preserve">Igła 1,2 x 40 a 100 szt  1 x użyt.   </t>
  </si>
  <si>
    <t>Strzykawka do insuliny 1 ml /U-100 j.
 1 x użyt. z igłą 0,4x13</t>
  </si>
  <si>
    <t>Strzykawka do tuberkuliny 1 ml 
1 x użyt. z igłą 0,5x16</t>
  </si>
  <si>
    <t xml:space="preserve">Strzykawka  50/60 ml L-L
- strzykawka 50/60  ml do pomp infuz. 
- transparentna, 
- posiadająca podwójne uszczelnienie 
  tłoka oraz podwójna skala pomiarowa,
- sterylna ,
- opakowanie folia-papier </t>
  </si>
  <si>
    <t>Przedłużacz infuzyjny biały 150 cm
z PCV Luer-Lock</t>
  </si>
  <si>
    <t>Przedłużacz infuzyjny bursztynowy 
150 cm z PCV Luer-Lock</t>
  </si>
  <si>
    <t>Przyrząd do długotrwałego aspirowania płynów i leków z opakowań zbiorczych
- wyposażony w filtr bakteryjny 0,45 um
- koreczek zamykający
- zastawkę zapobiegającą przed 
  niekontrolowanym wydostaniem się 
  zawartości z opakowania</t>
  </si>
  <si>
    <t xml:space="preserve">Igła 0,5 x 25 a 100 szt  1 x użyt. </t>
  </si>
  <si>
    <t>Igła do pena 0,30 x 8 mm 
a 100 szt/op</t>
  </si>
  <si>
    <t>Igła do pena 0,33 x 12,7-12,0
a 100 szt/op</t>
  </si>
  <si>
    <t>Strzykawka   2 ml  1 x użytku</t>
  </si>
  <si>
    <t>Strzykawka  5 ml   1 x użytku</t>
  </si>
  <si>
    <t>Strzykawka 10 ml  1 x użytku</t>
  </si>
  <si>
    <t>Strzykawka 20 ml  1 x użytku</t>
  </si>
  <si>
    <t>Strzykawka 50/60 ml L-L bursztynowa
- strzykawka 50/60 ml do pomp 
  infuzyjnych
- posiadająca podwójne uszczelnienie 
  tłoka  oraz podwójna skala pomiarowa
- sterylna - opakowanie folia-papier</t>
  </si>
  <si>
    <t>Strzykawka 100 ml  do cewników
- strzykawka typu Żaneta z końcówką 
   cewnikową
- posiadająca podwójne uszczelnienie 
  tłoka oraz podwójna skala pomiarowa 
- wyposażona w dodatkowy łącznik  
  redukcyjny LUER 
- sterylna - opakowanie folia-papier</t>
  </si>
  <si>
    <t xml:space="preserve">Kieszeń wiskozowa do elektroterapii
grubość 4-5 mm
rozm. 100 x 100 mm </t>
  </si>
  <si>
    <t>Elektroda silikonowo-gumowa z gniazdem fi 2 mm; 4 mm do elektroterapii
rozm. 60 x 60 mm lub 65 x 65</t>
  </si>
  <si>
    <t>Sterylna woda do nawilżania tlenu
- w jednorazowym pojemniku 340 ml
- ze sterylnie zapakowanym łącznikiem
  do dozownika tlenu
- potwierdzona badaniami klinicznymi
- możliwość zastosowania wody przez
  okres 30 dni</t>
  </si>
  <si>
    <t>1.3</t>
  </si>
  <si>
    <t>Czujnik SpO2 na ucho typu klips dla dorosłych  - moduł Nellcor</t>
  </si>
  <si>
    <t xml:space="preserve">Igła 0,6 x 25 a 100 szt  1 x użyt.  </t>
  </si>
  <si>
    <t>Załącznik nr 2 do SIWZ</t>
  </si>
  <si>
    <t xml:space="preserve">Uwaga! Załącznik aktywny - należy podać cenę jednostkową netto (kolumna 7), oraz stawkę podatku VAT (kolumna 9). 
Pozostałe komórki są obliczane automatycznie. </t>
  </si>
  <si>
    <t>FORMULARZ CENOWY</t>
  </si>
  <si>
    <t>Mandryn do kaniul  20G/33mm różowy</t>
  </si>
  <si>
    <t>Mandryn do kaniul  22G/26mm niebieski</t>
  </si>
  <si>
    <t>Mandryn do kaniul  18G/46mm zielony</t>
  </si>
  <si>
    <t>7.1</t>
  </si>
  <si>
    <t>7.2</t>
  </si>
  <si>
    <t>Opaska do czujników SpO2 Philips, Masimo, Oxypleth, Mindray</t>
  </si>
  <si>
    <t>Czujnik SpO2 dla noworodka do pulsoksymetru RAD-97 Masimo SET i Kardiomonitora Efficia CM150 Philips
- czujnik typu Y z końcówką do przedłużacza - przewodu połączeniowego
- długość ok. 90cm</t>
  </si>
  <si>
    <t>7.3</t>
  </si>
  <si>
    <t>7.4</t>
  </si>
  <si>
    <t>Przewód połączeniowy do czujników SpO2 - technologia pracy Nellcor</t>
  </si>
  <si>
    <t xml:space="preserve">Elektroda klamrowa (kończynowa) do EKG  
- sprężyna elektrod wykonana z plastiku
- kolor: żółty, czerwony, zielony, czarny
- 4 szt/kpl. </t>
  </si>
  <si>
    <t>Elektroda przyssawkowa dla dorosłych
- wielokrotnego użytku,
- składająca się z gruszki gumowej i końcówki metalowej</t>
  </si>
  <si>
    <t xml:space="preserve">Przewód połączeniowy do czujnika SpO2 do monitora VS-800 - moduł Nellcor OxiMax </t>
  </si>
  <si>
    <t xml:space="preserve">Przewód połączeniowy do czujnika SpO2 do kardiomonitora PM-7000  - moduł Nellcor OxiMax </t>
  </si>
  <si>
    <t xml:space="preserve">Przewód połączeniowy do czujnika SpO2 do kardiomonitora VP-1200  - moduł Nellcor OxiMax </t>
  </si>
  <si>
    <t>Czujnik SpO2 na palec dla dorosłych (klips) do monitora VS-800 – moduł Nellcor</t>
  </si>
  <si>
    <r>
      <rPr>
        <b/>
        <sz val="10"/>
        <rFont val="Calibri"/>
        <family val="2"/>
        <charset val="238"/>
        <scheme val="minor"/>
      </rPr>
      <t>UWAGA! 
Poz. 1-3</t>
    </r>
    <r>
      <rPr>
        <sz val="10"/>
        <rFont val="Calibri"/>
        <family val="2"/>
        <charset val="238"/>
        <scheme val="minor"/>
      </rPr>
      <t xml:space="preserve">
-do zamykania różnych kaniul 
- zamknięcie lock
- kolorowe oznaczenie rozmiaru
- nie zawiera lateksu i PCV
- sterylne opakowanie jednostkowe</t>
    </r>
  </si>
  <si>
    <t>Elektrody do pomiaru rzutu serca - ICG sensor dla dorosłych
- komplet składający się z 4 podwójnych elektrod do pomiaru rzutu serca metodą nieinwazyjną dedykowanych do urządzeń NICCOMO.
- jedna podwójna elektroda składa się z elektrody nadawczej i odbiorczej oddalonych od siebie o 10 cm i na stałe ze sobą połączonych.</t>
  </si>
  <si>
    <r>
      <t xml:space="preserve">Rękawiczki diagnostyczne nitrylowe z warstwą nawilżającą rozm. XS, S, M, L, XL
- niesterylne
- bezpudrowe
- kolor różowy
- pasujące na obie dłonie
- mankiet rolowany
- teksturowane na końcach palców
- powierzchnia zew. polimeryzowana
- powierzchnia wew. polimeryzowana
  chlorowana, pokryta kolagenem i alantoiną
- grubość min. 0,11 mm na palcu pojedyncza
   ścianka
- dł. rękawicy min. 240 mm
- siła zrywu przed starzeniem min. 7 N
- a 100szt/op
- podział kolorystyczny opakowania ze względu
  na poszczególne rozmiary
- przebadane zgodnie z EN 374 na przenikanie
  substancji chemicznych
</t>
    </r>
    <r>
      <rPr>
        <sz val="10"/>
        <rFont val="Calibri"/>
        <family val="2"/>
        <charset val="238"/>
        <scheme val="minor"/>
      </rPr>
      <t>- AQL- 1,0 oznakowany fabrycznie na opakow.
- klasyfikowane i oznakowane fabrycznie jako 
  wyrób medyczny i środek ochrony osobistej
  kategorii III</t>
    </r>
  </si>
  <si>
    <r>
      <t xml:space="preserve">Rękawiczki diagnostyczne nitrylowe o właściwościach bakteriobójczych
      XS, S,  M,  L, XL
- powierzchnia zewnętrzna z tlenem singletowym, mikroteksturowana z dodatkową teksturą na końcach palców
- wewnętrznie chlorowane
- długość rękawicy minimum 240mm
- grubość min. 0,08 mm na palcu
-  Poziom AQL 1.0 oznakowany fabrycznie na opakowaniu
- kolor fioletowy
- przebadane zgodnie z EN374-5 i ASTMF1671 na przenikanie grzybów, bakterii i wirusów
-przebadane zgodnie z EN374 na przenikanie min. 10 substancji chemicznych; min. 5 substancji na poziomie 6
- Udokumentowana skuteczność bakteriobójcza zgodnie z ASTMD7907 na min. 4 bakterie: Staphylococcus aureus, Enterococcus faecalis, Klebsiella pneumoniae, Pseudomonas aeruginosa (badania potwierdzone raportem z niezależnego laboratorium)
- biokompatybilne (brak toksyczności rękawicy względem użytkownika zgodnie z ISO 10993-5
-bezpieczne dla skóry wrażliwej (test pierwotnego działania drażniącego skórę i uczuleń skóry zgodnie z ISO10993-10   
</t>
    </r>
    <r>
      <rPr>
        <sz val="10"/>
        <rFont val="Calibri"/>
        <family val="2"/>
        <charset val="238"/>
        <scheme val="minor"/>
      </rPr>
      <t>- zgodnie z rozporządzeniem 2017/745 w sprawie wyrobów medycznych</t>
    </r>
    <r>
      <rPr>
        <sz val="10"/>
        <color theme="1"/>
        <rFont val="Calibri"/>
        <family val="2"/>
        <charset val="238"/>
        <scheme val="minor"/>
      </rPr>
      <t xml:space="preserve">
</t>
    </r>
  </si>
  <si>
    <t>Pakiet nr 1</t>
  </si>
  <si>
    <t>Pakiet nr 2</t>
  </si>
  <si>
    <t>Pakiet nr 3</t>
  </si>
  <si>
    <t>Pakiet nr 4</t>
  </si>
  <si>
    <t>Pakiet nr 6</t>
  </si>
  <si>
    <t>Pakiet nr 7</t>
  </si>
  <si>
    <t>Pakiet nr 9</t>
  </si>
  <si>
    <t>Pakiet nr 10</t>
  </si>
  <si>
    <t xml:space="preserve">Prześcieradło 50 cm x 50 m
- w rolce 1 x użytku, 
- białe, perforowane, 
- dwuwarstwowe 
- włókniny celulozowej  </t>
  </si>
  <si>
    <t xml:space="preserve">Prześcieradło 60 cm x 50-80 m
- w rolce 1 x użytku, 
- białe, perforowane, 
- dwuwarstwowe 
- z włókniny celulozowej  </t>
  </si>
  <si>
    <r>
      <rPr>
        <b/>
        <sz val="10"/>
        <color theme="1"/>
        <rFont val="Calibri"/>
        <family val="2"/>
        <charset val="238"/>
        <scheme val="minor"/>
      </rPr>
      <t xml:space="preserve">UWAGA! </t>
    </r>
    <r>
      <rPr>
        <sz val="10"/>
        <color theme="1"/>
        <rFont val="Calibri"/>
        <family val="2"/>
        <charset val="238"/>
        <scheme val="minor"/>
      </rPr>
      <t xml:space="preserve">
</t>
    </r>
    <r>
      <rPr>
        <b/>
        <sz val="10"/>
        <color theme="1"/>
        <rFont val="Calibri"/>
        <family val="2"/>
        <charset val="238"/>
        <scheme val="minor"/>
      </rPr>
      <t xml:space="preserve">Poz. 1-7 </t>
    </r>
    <r>
      <rPr>
        <sz val="10"/>
        <color theme="1"/>
        <rFont val="Calibri"/>
        <family val="2"/>
        <charset val="238"/>
        <scheme val="minor"/>
      </rPr>
      <t xml:space="preserve"> 
Igła iniekcyjna z potrójnie ściętym lancetem sterylna jednorazowego użytku. Wszystkie rozmiary pochodzą od jednego producenta, w celu zachowania kompatybilności. 
Nasadka luer/luer lock
Osłona igły oraz przezroczysta nasadka wykonana z polipropylenu.
Sterylizowane tlenkiem etylenu.
Pakowana po 100. 
</t>
    </r>
    <r>
      <rPr>
        <b/>
        <sz val="10"/>
        <color theme="1"/>
        <rFont val="Calibri"/>
        <family val="2"/>
        <charset val="238"/>
        <scheme val="minor"/>
      </rPr>
      <t xml:space="preserve">Poz. 10-13  </t>
    </r>
    <r>
      <rPr>
        <sz val="10"/>
        <color theme="1"/>
        <rFont val="Calibri"/>
        <family val="2"/>
        <charset val="238"/>
        <scheme val="minor"/>
      </rPr>
      <t xml:space="preserve">
Strzykawki posiadające wyraźna dokładna rozszerzona skala dla strzykawki 2 ml do 2,5-3 ml (skalowanie co 0,1 ml), dla 5 ml do 6 ml (skalowanie co 0,2 ml), dla 10 ml do 12 ml (skalowanie co 0,5 ml), dla 20 ml do 24-25 ml (skalowanie co 1,0 ml).      
</t>
    </r>
    <r>
      <rPr>
        <b/>
        <sz val="10"/>
        <color theme="1"/>
        <rFont val="Calibri"/>
        <family val="2"/>
        <charset val="238"/>
        <scheme val="minor"/>
      </rPr>
      <t>Poz. 15</t>
    </r>
    <r>
      <rPr>
        <sz val="10"/>
        <color theme="1"/>
        <rFont val="Calibri"/>
        <family val="2"/>
        <charset val="238"/>
        <scheme val="minor"/>
      </rPr>
      <t xml:space="preserve">
Strzykawka 3 częściowa, do podawania tuberculiny, z dołączona igłą, typ luer, końcówka centryczna. Przeznaczona do iniekcji małych objętości, wypełnienie końcówki luer w celu podania pełnej dawki leku, sterylna, opakowanie jednostkowe typu blister. 
</t>
    </r>
  </si>
  <si>
    <t>h</t>
  </si>
  <si>
    <t>- płytka mocująca do 4 przetworników do pomiaru ciśnienia typu Meritrans DTX</t>
  </si>
  <si>
    <t>-imadło do umocowania płytki na stojaku DTX</t>
  </si>
  <si>
    <t xml:space="preserve">Przetworniki do pomiaru ciśnienia metodą inwazyjną – zestawy podwójne 
- przetwornik do inwazyjnego pomiaru ciśnienia
   podwójny ze zintegrowanym systemem
   płuczącym 3 ml/ho łącznej dł. 150 cm
- zestaw wyposażony w:
* 2 linie ciśnieniowe o dł. 120 cm
* 2 przedłużacze o dł. 20-30 cm ze zintegrowanymi kranikami z optycznym i wyczuwalnym identyfikatorem pozycji otwarty-zamknięty
* 2 kraniki kalibracyjne z niezdejmowalnym koreczkiem zapobiegającym kontaminacji 
* aparatem kroplowym ze zbiornikiem wyrównawczym wyposażonym w zakrzywioną igłę, która zapobiega zapowietrzaniu się systemu pomiarowego 
</t>
  </si>
  <si>
    <t>Próżnociąg położniczy 
Jałowy, jednorazowego użytku do wspomaganego porodu, posiadający odpowiednio wyprofilowany uchwyt oraz traumatyczną miseczkę, z pompką wytwarzającą stabilne, stałe podciśnienie przy minimalnym wysiłku. Z łatwo dostępnym zaworem zwalniającym próżnię w postaci skrzydełek, czytelnym wskaźnikiem próżni w kształcie zegara oraz z dodatkowym zaworem pomocniczym. Próżnociąg posiada miękkie miseczki w kształcie grzybka o średnicy 50 mm.</t>
  </si>
  <si>
    <t>WARTOŚĆ OGÓŁEM</t>
  </si>
  <si>
    <t>Pakiet nr 11</t>
  </si>
  <si>
    <t>Taśma silikonowa
- hypoalergiczna, bez dodatku substancji klejących
- przyleganie na zasadzie bioadhezji, dzięki silikonowi
- bezbolesne usuwanie ze skóry
- rozmiary
1,9 x 150
2,5 x 150
5,0 x 150</t>
  </si>
  <si>
    <t>Cewnik do nakłucia worka płodowego - Amniotom
- narzędzie plastikowe, jednorazowe, sterylne
- zakończone szponem, giętkie
- pakowane pojedyńczo</t>
  </si>
  <si>
    <t>Pakiet nr 12</t>
  </si>
  <si>
    <t>Pakiet nr 13</t>
  </si>
  <si>
    <t>Opaska z miękkiej pianki 
- pianka z 3-ma otworami do mocowania czujnika i rzepem do regulacji obwodu
- niesterylna
- szer. 25 mm/ dł. 135 mm</t>
  </si>
  <si>
    <t>Opaska z miękkiej pianki do pulsoksymetru Mindray
- z podwójnym rzepem (1-do zamocowania czujnika, 2- regulacji obwodu)
- niesterylna
- szer. 25 mm/ dł. 135 mm</t>
  </si>
  <si>
    <t>Pakiet nr 14</t>
  </si>
  <si>
    <t>Oznaczenie postępowania 14/2022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</si>
</sst>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_-* #,##0\ _z_ł_-;\-* #,##0\ _z_ł_-;_-* &quot;-&quot;??\ _z_ł_-;_-@_-"/>
    <numFmt numFmtId="166" formatCode="#,##0.00\ &quot;zł&quot;"/>
  </numFmts>
  <fonts count="1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1"/>
      <color rgb="FFFF0000"/>
      <name val="Czcionka tekstu podstawowego"/>
      <family val="2"/>
      <charset val="238"/>
    </font>
    <font>
      <b/>
      <u/>
      <sz val="10"/>
      <color indexed="8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b/>
      <sz val="10"/>
      <color rgb="FFFF0000"/>
      <name val="Calibri"/>
      <family val="2"/>
      <charset val="238"/>
      <scheme val="minor"/>
    </font>
    <font>
      <sz val="36"/>
      <color rgb="FFFF0000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96">
    <xf numFmtId="0" fontId="0" fillId="0" borderId="0" xfId="0"/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0" borderId="1" xfId="6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5" fontId="4" fillId="0" borderId="1" xfId="1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/>
    </xf>
    <xf numFmtId="0" fontId="4" fillId="2" borderId="1" xfId="6" applyFont="1" applyFill="1" applyBorder="1" applyAlignment="1">
      <alignment horizontal="center" vertical="center"/>
    </xf>
    <xf numFmtId="165" fontId="4" fillId="2" borderId="1" xfId="1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2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164" fontId="6" fillId="0" borderId="0" xfId="1" applyFont="1"/>
    <xf numFmtId="164" fontId="5" fillId="0" borderId="0" xfId="1" applyFont="1" applyBorder="1" applyAlignment="1">
      <alignment horizontal="center" vertical="center"/>
    </xf>
    <xf numFmtId="0" fontId="10" fillId="0" borderId="0" xfId="0" applyFont="1"/>
    <xf numFmtId="0" fontId="4" fillId="0" borderId="0" xfId="0" applyFont="1" applyAlignment="1">
      <alignment horizontal="left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1" fillId="0" borderId="0" xfId="0" applyFont="1"/>
    <xf numFmtId="0" fontId="4" fillId="0" borderId="1" xfId="0" applyFont="1" applyBorder="1" applyAlignment="1">
      <alignment horizontal="center"/>
    </xf>
    <xf numFmtId="0" fontId="12" fillId="0" borderId="0" xfId="0" applyFont="1"/>
    <xf numFmtId="0" fontId="6" fillId="0" borderId="1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" xfId="0" applyFont="1" applyBorder="1"/>
    <xf numFmtId="0" fontId="6" fillId="0" borderId="1" xfId="0" quotePrefix="1" applyFont="1" applyBorder="1" applyAlignment="1">
      <alignment wrapText="1"/>
    </xf>
    <xf numFmtId="2" fontId="6" fillId="3" borderId="1" xfId="0" applyNumberFormat="1" applyFont="1" applyFill="1" applyBorder="1" applyAlignment="1">
      <alignment horizontal="center" vertical="center"/>
    </xf>
    <xf numFmtId="0" fontId="6" fillId="0" borderId="1" xfId="1" applyNumberFormat="1" applyFont="1" applyBorder="1" applyAlignment="1">
      <alignment horizontal="center" vertical="center"/>
    </xf>
    <xf numFmtId="166" fontId="5" fillId="0" borderId="8" xfId="0" applyNumberFormat="1" applyFont="1" applyBorder="1" applyAlignment="1">
      <alignment horizontal="center" vertical="center"/>
    </xf>
    <xf numFmtId="166" fontId="5" fillId="0" borderId="8" xfId="0" applyNumberFormat="1" applyFont="1" applyBorder="1"/>
    <xf numFmtId="166" fontId="7" fillId="0" borderId="1" xfId="1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166" fontId="6" fillId="0" borderId="6" xfId="0" applyNumberFormat="1" applyFont="1" applyBorder="1" applyAlignment="1">
      <alignment horizontal="center" vertical="center"/>
    </xf>
    <xf numFmtId="166" fontId="7" fillId="0" borderId="6" xfId="1" applyNumberFormat="1" applyFont="1" applyBorder="1" applyAlignment="1">
      <alignment horizontal="center" vertical="center"/>
    </xf>
    <xf numFmtId="166" fontId="7" fillId="0" borderId="8" xfId="1" applyNumberFormat="1" applyFont="1" applyBorder="1" applyAlignment="1">
      <alignment horizontal="center" vertical="center"/>
    </xf>
    <xf numFmtId="166" fontId="6" fillId="0" borderId="8" xfId="0" applyNumberFormat="1" applyFont="1" applyBorder="1" applyAlignment="1">
      <alignment horizontal="center" vertical="center"/>
    </xf>
    <xf numFmtId="166" fontId="5" fillId="0" borderId="2" xfId="1" applyNumberFormat="1" applyFont="1" applyBorder="1" applyAlignment="1">
      <alignment horizontal="center" vertical="center"/>
    </xf>
    <xf numFmtId="166" fontId="4" fillId="0" borderId="1" xfId="1" applyNumberFormat="1" applyFont="1" applyBorder="1" applyAlignment="1">
      <alignment horizontal="center" vertical="center"/>
    </xf>
    <xf numFmtId="166" fontId="5" fillId="0" borderId="2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6" fontId="9" fillId="0" borderId="8" xfId="1" applyNumberFormat="1" applyFont="1" applyBorder="1" applyAlignment="1">
      <alignment horizontal="center" vertical="center"/>
    </xf>
    <xf numFmtId="166" fontId="5" fillId="0" borderId="8" xfId="1" applyNumberFormat="1" applyFont="1" applyBorder="1" applyAlignment="1">
      <alignment horizontal="center" vertical="center"/>
    </xf>
    <xf numFmtId="166" fontId="7" fillId="2" borderId="1" xfId="1" applyNumberFormat="1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/>
    </xf>
    <xf numFmtId="0" fontId="4" fillId="4" borderId="1" xfId="6" applyFont="1" applyFill="1" applyBorder="1" applyAlignment="1">
      <alignment horizontal="center" vertical="center"/>
    </xf>
    <xf numFmtId="165" fontId="4" fillId="4" borderId="1" xfId="1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166" fontId="4" fillId="4" borderId="1" xfId="0" applyNumberFormat="1" applyFont="1" applyFill="1" applyBorder="1" applyAlignment="1">
      <alignment horizontal="center" vertical="center"/>
    </xf>
    <xf numFmtId="166" fontId="4" fillId="4" borderId="1" xfId="1" applyNumberFormat="1" applyFont="1" applyFill="1" applyBorder="1" applyAlignment="1">
      <alignment horizontal="center" vertical="center"/>
    </xf>
    <xf numFmtId="0" fontId="0" fillId="0" borderId="1" xfId="0" applyBorder="1"/>
    <xf numFmtId="0" fontId="14" fillId="0" borderId="0" xfId="0" applyFont="1"/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/>
    </xf>
    <xf numFmtId="0" fontId="4" fillId="3" borderId="1" xfId="6" applyFont="1" applyFill="1" applyBorder="1" applyAlignment="1">
      <alignment horizontal="center" vertical="center"/>
    </xf>
    <xf numFmtId="165" fontId="4" fillId="3" borderId="1" xfId="1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6" fontId="6" fillId="3" borderId="1" xfId="0" applyNumberFormat="1" applyFont="1" applyFill="1" applyBorder="1" applyAlignment="1">
      <alignment horizontal="center" vertical="center"/>
    </xf>
    <xf numFmtId="166" fontId="7" fillId="3" borderId="1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6" fillId="0" borderId="3" xfId="0" applyFont="1" applyBorder="1"/>
    <xf numFmtId="0" fontId="13" fillId="0" borderId="0" xfId="0" applyFont="1"/>
    <xf numFmtId="0" fontId="11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5" fillId="0" borderId="0" xfId="0" applyFont="1"/>
    <xf numFmtId="0" fontId="8" fillId="0" borderId="9" xfId="6" applyFont="1" applyBorder="1" applyAlignment="1">
      <alignment horizontal="center" vertical="center"/>
    </xf>
    <xf numFmtId="0" fontId="8" fillId="0" borderId="10" xfId="6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0" xfId="0" applyFont="1"/>
  </cellXfs>
  <cellStyles count="14">
    <cellStyle name="Dziesiętny" xfId="1" builtinId="3"/>
    <cellStyle name="Normalny" xfId="0" builtinId="0"/>
    <cellStyle name="Normalny 10" xfId="2" xr:uid="{00000000-0005-0000-0000-000002000000}"/>
    <cellStyle name="Normalny 11" xfId="3" xr:uid="{00000000-0005-0000-0000-000003000000}"/>
    <cellStyle name="Normalny 14" xfId="4" xr:uid="{00000000-0005-0000-0000-000004000000}"/>
    <cellStyle name="Normalny 15" xfId="5" xr:uid="{00000000-0005-0000-0000-000005000000}"/>
    <cellStyle name="Normalny 2" xfId="6" xr:uid="{00000000-0005-0000-0000-000006000000}"/>
    <cellStyle name="Normalny 3" xfId="7" xr:uid="{00000000-0005-0000-0000-000007000000}"/>
    <cellStyle name="Normalny 4" xfId="8" xr:uid="{00000000-0005-0000-0000-000008000000}"/>
    <cellStyle name="Normalny 5" xfId="9" xr:uid="{00000000-0005-0000-0000-000009000000}"/>
    <cellStyle name="Normalny 6" xfId="10" xr:uid="{00000000-0005-0000-0000-00000A000000}"/>
    <cellStyle name="Normalny 7" xfId="11" xr:uid="{00000000-0005-0000-0000-00000B000000}"/>
    <cellStyle name="Normalny 8" xfId="12" xr:uid="{00000000-0005-0000-0000-00000C000000}"/>
    <cellStyle name="Normalny 9" xfId="13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A1:Q47"/>
  <sheetViews>
    <sheetView zoomScale="80" zoomScaleNormal="80" zoomScaleSheetLayoutView="70" workbookViewId="0">
      <selection activeCell="I38" sqref="I38"/>
    </sheetView>
  </sheetViews>
  <sheetFormatPr defaultRowHeight="14.25"/>
  <cols>
    <col min="1" max="1" width="6.25" customWidth="1"/>
    <col min="2" max="2" width="37.5" customWidth="1"/>
    <col min="3" max="3" width="15" customWidth="1"/>
    <col min="4" max="4" width="9.75" customWidth="1"/>
    <col min="5" max="5" width="5.625" customWidth="1"/>
    <col min="6" max="6" width="10.125" bestFit="1" customWidth="1"/>
    <col min="8" max="8" width="10.625" customWidth="1"/>
    <col min="11" max="11" width="14.125" customWidth="1"/>
  </cols>
  <sheetData>
    <row r="1" spans="1:11" s="35" customFormat="1" ht="15" customHeight="1">
      <c r="A1" s="95" t="s">
        <v>134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s="35" customFormat="1" ht="15">
      <c r="A2" s="86" t="s">
        <v>86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s="35" customFormat="1" ht="28.5" customHeight="1">
      <c r="A3" s="77" t="s">
        <v>87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s="35" customFormat="1" ht="1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s="35" customFormat="1" ht="15">
      <c r="A5" s="82" t="s">
        <v>88</v>
      </c>
      <c r="B5" s="88"/>
      <c r="C5" s="88"/>
      <c r="D5" s="88"/>
      <c r="E5" s="88"/>
      <c r="F5" s="88"/>
      <c r="G5" s="88"/>
      <c r="H5" s="88"/>
      <c r="I5" s="88"/>
      <c r="J5" s="88"/>
      <c r="K5" s="88"/>
    </row>
    <row r="6" spans="1:11">
      <c r="A6" s="89" t="s">
        <v>109</v>
      </c>
      <c r="B6" s="83"/>
      <c r="C6" s="83"/>
      <c r="D6" s="83"/>
      <c r="E6" s="83"/>
      <c r="F6" s="83"/>
      <c r="G6" s="83"/>
      <c r="H6" s="83"/>
      <c r="I6" s="83"/>
      <c r="J6" s="83"/>
      <c r="K6" s="83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78" t="s">
        <v>0</v>
      </c>
      <c r="B8" s="78" t="s">
        <v>1</v>
      </c>
      <c r="C8" s="80" t="s">
        <v>15</v>
      </c>
      <c r="D8" s="80" t="s">
        <v>14</v>
      </c>
      <c r="E8" s="78" t="s">
        <v>2</v>
      </c>
      <c r="F8" s="78" t="s">
        <v>3</v>
      </c>
      <c r="G8" s="80" t="s">
        <v>4</v>
      </c>
      <c r="H8" s="80" t="s">
        <v>5</v>
      </c>
      <c r="I8" s="80" t="s">
        <v>6</v>
      </c>
      <c r="J8" s="81"/>
      <c r="K8" s="80" t="s">
        <v>8</v>
      </c>
    </row>
    <row r="9" spans="1:11" ht="25.5">
      <c r="A9" s="79"/>
      <c r="B9" s="79"/>
      <c r="C9" s="79"/>
      <c r="D9" s="80"/>
      <c r="E9" s="79"/>
      <c r="F9" s="79"/>
      <c r="G9" s="79"/>
      <c r="H9" s="79"/>
      <c r="I9" s="9" t="s">
        <v>10</v>
      </c>
      <c r="J9" s="9" t="s">
        <v>7</v>
      </c>
      <c r="K9" s="80"/>
    </row>
    <row r="10" spans="1:11">
      <c r="A10" s="5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</row>
    <row r="11" spans="1:11" ht="25.5">
      <c r="A11" s="12">
        <v>1</v>
      </c>
      <c r="B11" s="13" t="s">
        <v>17</v>
      </c>
      <c r="C11" s="14"/>
      <c r="D11" s="14"/>
      <c r="E11" s="15"/>
      <c r="F11" s="16"/>
      <c r="G11" s="12"/>
      <c r="H11" s="59"/>
      <c r="I11" s="12"/>
      <c r="J11" s="17"/>
      <c r="K11" s="58"/>
    </row>
    <row r="12" spans="1:11" ht="25.5">
      <c r="A12" s="2" t="s">
        <v>25</v>
      </c>
      <c r="B12" s="10" t="s">
        <v>18</v>
      </c>
      <c r="C12" s="8"/>
      <c r="D12" s="8"/>
      <c r="E12" s="7" t="s">
        <v>11</v>
      </c>
      <c r="F12" s="11">
        <v>10</v>
      </c>
      <c r="G12" s="3"/>
      <c r="H12" s="47">
        <f>ROUND(F12*G12,2)</f>
        <v>0</v>
      </c>
      <c r="I12" s="2"/>
      <c r="J12" s="3">
        <f t="shared" ref="J12:J38" si="0">+H12*I12%</f>
        <v>0</v>
      </c>
      <c r="K12" s="46">
        <f t="shared" ref="K12:K38" si="1">ROUND(H12+J12,2)</f>
        <v>0</v>
      </c>
    </row>
    <row r="13" spans="1:11" ht="25.5">
      <c r="A13" s="2" t="s">
        <v>26</v>
      </c>
      <c r="B13" s="10" t="s">
        <v>84</v>
      </c>
      <c r="C13" s="8"/>
      <c r="D13" s="8"/>
      <c r="E13" s="7" t="s">
        <v>11</v>
      </c>
      <c r="F13" s="11">
        <v>1</v>
      </c>
      <c r="G13" s="3"/>
      <c r="H13" s="47">
        <f>ROUND(F13*G13,2)</f>
        <v>0</v>
      </c>
      <c r="I13" s="2"/>
      <c r="J13" s="3">
        <f t="shared" si="0"/>
        <v>0</v>
      </c>
      <c r="K13" s="46">
        <f t="shared" si="1"/>
        <v>0</v>
      </c>
    </row>
    <row r="14" spans="1:11" ht="25.5">
      <c r="A14" s="2" t="s">
        <v>83</v>
      </c>
      <c r="B14" s="10" t="s">
        <v>98</v>
      </c>
      <c r="C14" s="8"/>
      <c r="D14" s="8"/>
      <c r="E14" s="7" t="s">
        <v>11</v>
      </c>
      <c r="F14" s="11">
        <v>3</v>
      </c>
      <c r="G14" s="3"/>
      <c r="H14" s="47">
        <f>ROUND(F14*G14,2)</f>
        <v>0</v>
      </c>
      <c r="I14" s="2"/>
      <c r="J14" s="3">
        <f t="shared" si="0"/>
        <v>0</v>
      </c>
      <c r="K14" s="46">
        <f t="shared" si="1"/>
        <v>0</v>
      </c>
    </row>
    <row r="15" spans="1:11" ht="25.5">
      <c r="A15" s="12">
        <v>2</v>
      </c>
      <c r="B15" s="13" t="s">
        <v>19</v>
      </c>
      <c r="C15" s="14"/>
      <c r="D15" s="14"/>
      <c r="E15" s="15"/>
      <c r="F15" s="16"/>
      <c r="G15" s="17"/>
      <c r="H15" s="59"/>
      <c r="I15" s="12"/>
      <c r="J15" s="17"/>
      <c r="K15" s="58"/>
    </row>
    <row r="16" spans="1:11" ht="25.5">
      <c r="A16" s="2" t="s">
        <v>27</v>
      </c>
      <c r="B16" s="10" t="s">
        <v>20</v>
      </c>
      <c r="C16" s="8"/>
      <c r="D16" s="8"/>
      <c r="E16" s="7" t="s">
        <v>11</v>
      </c>
      <c r="F16" s="11">
        <v>5</v>
      </c>
      <c r="G16" s="3"/>
      <c r="H16" s="47">
        <f t="shared" ref="H16:H22" si="2">ROUND(F16*G16,2)</f>
        <v>0</v>
      </c>
      <c r="I16" s="2"/>
      <c r="J16" s="3">
        <f t="shared" si="0"/>
        <v>0</v>
      </c>
      <c r="K16" s="46">
        <f t="shared" si="1"/>
        <v>0</v>
      </c>
    </row>
    <row r="17" spans="1:17" ht="25.5">
      <c r="A17" s="2" t="s">
        <v>28</v>
      </c>
      <c r="B17" s="10" t="s">
        <v>21</v>
      </c>
      <c r="C17" s="8"/>
      <c r="D17" s="8"/>
      <c r="E17" s="7" t="s">
        <v>11</v>
      </c>
      <c r="F17" s="11">
        <v>5</v>
      </c>
      <c r="G17" s="3"/>
      <c r="H17" s="47">
        <f t="shared" si="2"/>
        <v>0</v>
      </c>
      <c r="I17" s="2"/>
      <c r="J17" s="3">
        <f t="shared" si="0"/>
        <v>0</v>
      </c>
      <c r="K17" s="46">
        <f t="shared" si="1"/>
        <v>0</v>
      </c>
    </row>
    <row r="18" spans="1:17">
      <c r="A18" s="2" t="s">
        <v>29</v>
      </c>
      <c r="B18" s="10" t="s">
        <v>22</v>
      </c>
      <c r="C18" s="8"/>
      <c r="D18" s="8"/>
      <c r="E18" s="7" t="s">
        <v>11</v>
      </c>
      <c r="F18" s="11">
        <v>5</v>
      </c>
      <c r="G18" s="3"/>
      <c r="H18" s="47">
        <f t="shared" si="2"/>
        <v>0</v>
      </c>
      <c r="I18" s="2"/>
      <c r="J18" s="3">
        <f t="shared" si="0"/>
        <v>0</v>
      </c>
      <c r="K18" s="46">
        <f t="shared" si="1"/>
        <v>0</v>
      </c>
    </row>
    <row r="19" spans="1:17">
      <c r="A19" s="2" t="s">
        <v>30</v>
      </c>
      <c r="B19" s="10" t="s">
        <v>23</v>
      </c>
      <c r="C19" s="8"/>
      <c r="D19" s="8"/>
      <c r="E19" s="7" t="s">
        <v>11</v>
      </c>
      <c r="F19" s="11">
        <v>5</v>
      </c>
      <c r="G19" s="3"/>
      <c r="H19" s="47">
        <f t="shared" si="2"/>
        <v>0</v>
      </c>
      <c r="I19" s="2"/>
      <c r="J19" s="3">
        <f t="shared" si="0"/>
        <v>0</v>
      </c>
      <c r="K19" s="46">
        <f t="shared" si="1"/>
        <v>0</v>
      </c>
    </row>
    <row r="20" spans="1:17" ht="25.5">
      <c r="A20" s="2" t="s">
        <v>31</v>
      </c>
      <c r="B20" s="10" t="s">
        <v>24</v>
      </c>
      <c r="C20" s="8"/>
      <c r="D20" s="8"/>
      <c r="E20" s="7" t="s">
        <v>11</v>
      </c>
      <c r="F20" s="11">
        <v>2</v>
      </c>
      <c r="G20" s="3"/>
      <c r="H20" s="47">
        <f t="shared" si="2"/>
        <v>0</v>
      </c>
      <c r="I20" s="2"/>
      <c r="J20" s="3">
        <f t="shared" si="0"/>
        <v>0</v>
      </c>
      <c r="K20" s="46">
        <f t="shared" si="1"/>
        <v>0</v>
      </c>
    </row>
    <row r="21" spans="1:17" ht="51">
      <c r="A21" s="2">
        <v>3</v>
      </c>
      <c r="B21" s="10" t="s">
        <v>99</v>
      </c>
      <c r="C21" s="8"/>
      <c r="D21" s="8"/>
      <c r="E21" s="7" t="s">
        <v>16</v>
      </c>
      <c r="F21" s="11">
        <v>2</v>
      </c>
      <c r="G21" s="3"/>
      <c r="H21" s="47">
        <f t="shared" si="2"/>
        <v>0</v>
      </c>
      <c r="I21" s="2"/>
      <c r="J21" s="3">
        <f t="shared" si="0"/>
        <v>0</v>
      </c>
      <c r="K21" s="46">
        <f t="shared" si="1"/>
        <v>0</v>
      </c>
    </row>
    <row r="22" spans="1:17" ht="51">
      <c r="A22" s="2">
        <v>4</v>
      </c>
      <c r="B22" s="10" t="s">
        <v>100</v>
      </c>
      <c r="C22" s="8"/>
      <c r="D22" s="8"/>
      <c r="E22" s="7" t="s">
        <v>11</v>
      </c>
      <c r="F22" s="11">
        <v>12</v>
      </c>
      <c r="G22" s="3"/>
      <c r="H22" s="47">
        <f t="shared" si="2"/>
        <v>0</v>
      </c>
      <c r="I22" s="2"/>
      <c r="J22" s="3">
        <f t="shared" si="0"/>
        <v>0</v>
      </c>
      <c r="K22" s="46">
        <f t="shared" si="1"/>
        <v>0</v>
      </c>
    </row>
    <row r="23" spans="1:17" ht="25.5">
      <c r="A23" s="12">
        <v>5</v>
      </c>
      <c r="B23" s="13" t="s">
        <v>32</v>
      </c>
      <c r="C23" s="14"/>
      <c r="D23" s="14"/>
      <c r="E23" s="15"/>
      <c r="F23" s="16"/>
      <c r="G23" s="17"/>
      <c r="H23" s="59"/>
      <c r="I23" s="12"/>
      <c r="J23" s="17"/>
      <c r="K23" s="58"/>
    </row>
    <row r="24" spans="1:17" ht="25.5">
      <c r="A24" s="2" t="s">
        <v>33</v>
      </c>
      <c r="B24" s="10" t="s">
        <v>101</v>
      </c>
      <c r="C24" s="8"/>
      <c r="D24" s="8"/>
      <c r="E24" s="7" t="s">
        <v>11</v>
      </c>
      <c r="F24" s="11">
        <v>4</v>
      </c>
      <c r="G24" s="3"/>
      <c r="H24" s="47">
        <f>ROUND(F24*G24,2)</f>
        <v>0</v>
      </c>
      <c r="I24" s="2"/>
      <c r="J24" s="3">
        <f t="shared" si="0"/>
        <v>0</v>
      </c>
      <c r="K24" s="46">
        <f t="shared" si="1"/>
        <v>0</v>
      </c>
    </row>
    <row r="25" spans="1:17" ht="25.5">
      <c r="A25" s="2" t="s">
        <v>34</v>
      </c>
      <c r="B25" s="10" t="s">
        <v>102</v>
      </c>
      <c r="C25" s="8"/>
      <c r="D25" s="8"/>
      <c r="E25" s="7" t="s">
        <v>11</v>
      </c>
      <c r="F25" s="11">
        <v>2</v>
      </c>
      <c r="G25" s="3"/>
      <c r="H25" s="47">
        <f t="shared" ref="H25:H38" si="3">ROUND(F25*G25,2)</f>
        <v>0</v>
      </c>
      <c r="I25" s="2"/>
      <c r="J25" s="3">
        <f t="shared" si="0"/>
        <v>0</v>
      </c>
      <c r="K25" s="46">
        <f t="shared" si="1"/>
        <v>0</v>
      </c>
    </row>
    <row r="26" spans="1:17" ht="25.5">
      <c r="A26" s="2" t="s">
        <v>35</v>
      </c>
      <c r="B26" s="10" t="s">
        <v>103</v>
      </c>
      <c r="C26" s="8"/>
      <c r="D26" s="8"/>
      <c r="E26" s="7" t="s">
        <v>11</v>
      </c>
      <c r="F26" s="11">
        <v>4</v>
      </c>
      <c r="G26" s="3"/>
      <c r="H26" s="47">
        <f t="shared" si="3"/>
        <v>0</v>
      </c>
      <c r="I26" s="2"/>
      <c r="J26" s="3">
        <f t="shared" si="0"/>
        <v>0</v>
      </c>
      <c r="K26" s="46">
        <f t="shared" si="1"/>
        <v>0</v>
      </c>
    </row>
    <row r="27" spans="1:17" ht="25.5">
      <c r="A27" s="2" t="s">
        <v>36</v>
      </c>
      <c r="B27" s="10" t="s">
        <v>104</v>
      </c>
      <c r="C27" s="8"/>
      <c r="D27" s="8"/>
      <c r="E27" s="7" t="s">
        <v>11</v>
      </c>
      <c r="F27" s="11">
        <v>6</v>
      </c>
      <c r="G27" s="3"/>
      <c r="H27" s="47">
        <f t="shared" si="3"/>
        <v>0</v>
      </c>
      <c r="I27" s="2"/>
      <c r="J27" s="3">
        <f t="shared" si="0"/>
        <v>0</v>
      </c>
      <c r="K27" s="46">
        <f t="shared" si="1"/>
        <v>0</v>
      </c>
    </row>
    <row r="28" spans="1:17" ht="25.5">
      <c r="A28" s="2" t="s">
        <v>37</v>
      </c>
      <c r="B28" s="10" t="s">
        <v>38</v>
      </c>
      <c r="C28" s="8"/>
      <c r="D28" s="8"/>
      <c r="E28" s="7" t="s">
        <v>11</v>
      </c>
      <c r="F28" s="11">
        <v>2</v>
      </c>
      <c r="G28" s="3"/>
      <c r="H28" s="47">
        <f t="shared" si="3"/>
        <v>0</v>
      </c>
      <c r="I28" s="2"/>
      <c r="J28" s="3">
        <f t="shared" si="0"/>
        <v>0</v>
      </c>
      <c r="K28" s="46">
        <f t="shared" si="1"/>
        <v>0</v>
      </c>
    </row>
    <row r="29" spans="1:17" ht="76.5">
      <c r="A29" s="2">
        <v>6</v>
      </c>
      <c r="B29" s="70" t="s">
        <v>95</v>
      </c>
      <c r="C29" s="71"/>
      <c r="D29" s="71"/>
      <c r="E29" s="72" t="s">
        <v>11</v>
      </c>
      <c r="F29" s="73">
        <v>10</v>
      </c>
      <c r="G29" s="74"/>
      <c r="H29" s="75">
        <f t="shared" si="3"/>
        <v>0</v>
      </c>
      <c r="I29" s="74"/>
      <c r="J29" s="42">
        <f>+H29*I29%</f>
        <v>0</v>
      </c>
      <c r="K29" s="76">
        <f>ROUND(H29+J29,2)</f>
        <v>0</v>
      </c>
      <c r="O29" s="69"/>
      <c r="P29" s="69"/>
      <c r="Q29" s="69"/>
    </row>
    <row r="30" spans="1:17" ht="31.5" customHeight="1">
      <c r="A30" s="12">
        <v>7</v>
      </c>
      <c r="B30" s="13" t="s">
        <v>39</v>
      </c>
      <c r="C30" s="14"/>
      <c r="D30" s="14"/>
      <c r="E30" s="15"/>
      <c r="F30" s="16"/>
      <c r="G30" s="17"/>
      <c r="H30" s="59"/>
      <c r="I30" s="12"/>
      <c r="J30" s="17"/>
      <c r="K30" s="58"/>
    </row>
    <row r="31" spans="1:17" ht="25.5">
      <c r="A31" s="2" t="s">
        <v>92</v>
      </c>
      <c r="B31" s="10" t="s">
        <v>40</v>
      </c>
      <c r="C31" s="8"/>
      <c r="D31" s="8"/>
      <c r="E31" s="7" t="s">
        <v>11</v>
      </c>
      <c r="F31" s="11">
        <v>2</v>
      </c>
      <c r="G31" s="3"/>
      <c r="H31" s="47">
        <f t="shared" si="3"/>
        <v>0</v>
      </c>
      <c r="I31" s="2"/>
      <c r="J31" s="3">
        <f t="shared" si="0"/>
        <v>0</v>
      </c>
      <c r="K31" s="46">
        <f t="shared" si="1"/>
        <v>0</v>
      </c>
    </row>
    <row r="32" spans="1:17" ht="25.5">
      <c r="A32" s="2" t="s">
        <v>93</v>
      </c>
      <c r="B32" s="10" t="s">
        <v>48</v>
      </c>
      <c r="C32" s="8"/>
      <c r="D32" s="8"/>
      <c r="E32" s="7" t="s">
        <v>11</v>
      </c>
      <c r="F32" s="11">
        <v>2</v>
      </c>
      <c r="G32" s="3"/>
      <c r="H32" s="47">
        <f t="shared" si="3"/>
        <v>0</v>
      </c>
      <c r="I32" s="2"/>
      <c r="J32" s="3">
        <f t="shared" si="0"/>
        <v>0</v>
      </c>
      <c r="K32" s="46">
        <f t="shared" si="1"/>
        <v>0</v>
      </c>
    </row>
    <row r="33" spans="1:11" ht="25.5">
      <c r="A33" s="2" t="s">
        <v>96</v>
      </c>
      <c r="B33" s="10" t="s">
        <v>41</v>
      </c>
      <c r="C33" s="8"/>
      <c r="D33" s="8"/>
      <c r="E33" s="7" t="s">
        <v>11</v>
      </c>
      <c r="F33" s="11">
        <v>2</v>
      </c>
      <c r="G33" s="3"/>
      <c r="H33" s="47">
        <f t="shared" si="3"/>
        <v>0</v>
      </c>
      <c r="I33" s="2"/>
      <c r="J33" s="3">
        <f t="shared" si="0"/>
        <v>0</v>
      </c>
      <c r="K33" s="46">
        <f t="shared" si="1"/>
        <v>0</v>
      </c>
    </row>
    <row r="34" spans="1:11" ht="25.5">
      <c r="A34" s="2" t="s">
        <v>97</v>
      </c>
      <c r="B34" s="10" t="s">
        <v>49</v>
      </c>
      <c r="C34" s="8"/>
      <c r="D34" s="8"/>
      <c r="E34" s="7" t="s">
        <v>11</v>
      </c>
      <c r="F34" s="11">
        <v>1</v>
      </c>
      <c r="G34" s="3"/>
      <c r="H34" s="47">
        <f t="shared" si="3"/>
        <v>0</v>
      </c>
      <c r="I34" s="2"/>
      <c r="J34" s="3">
        <f t="shared" si="0"/>
        <v>0</v>
      </c>
      <c r="K34" s="46">
        <f t="shared" si="1"/>
        <v>0</v>
      </c>
    </row>
    <row r="35" spans="1:11" ht="25.5">
      <c r="A35" s="12">
        <v>8</v>
      </c>
      <c r="B35" s="13" t="s">
        <v>42</v>
      </c>
      <c r="C35" s="14"/>
      <c r="D35" s="14"/>
      <c r="E35" s="15"/>
      <c r="F35" s="16"/>
      <c r="G35" s="17"/>
      <c r="H35" s="59"/>
      <c r="I35" s="12"/>
      <c r="J35" s="17"/>
      <c r="K35" s="58"/>
    </row>
    <row r="36" spans="1:11" ht="25.5">
      <c r="A36" s="2" t="s">
        <v>43</v>
      </c>
      <c r="B36" s="10" t="s">
        <v>45</v>
      </c>
      <c r="C36" s="8"/>
      <c r="D36" s="8"/>
      <c r="E36" s="7" t="s">
        <v>11</v>
      </c>
      <c r="F36" s="11">
        <v>20</v>
      </c>
      <c r="G36" s="3"/>
      <c r="H36" s="47">
        <f t="shared" si="3"/>
        <v>0</v>
      </c>
      <c r="I36" s="2"/>
      <c r="J36" s="3">
        <f t="shared" si="0"/>
        <v>0</v>
      </c>
      <c r="K36" s="46">
        <f t="shared" si="1"/>
        <v>0</v>
      </c>
    </row>
    <row r="37" spans="1:11" ht="22.5" customHeight="1">
      <c r="A37" s="2" t="s">
        <v>44</v>
      </c>
      <c r="B37" s="10" t="s">
        <v>46</v>
      </c>
      <c r="C37" s="8"/>
      <c r="D37" s="8"/>
      <c r="E37" s="7" t="s">
        <v>11</v>
      </c>
      <c r="F37" s="11">
        <v>4</v>
      </c>
      <c r="G37" s="3"/>
      <c r="H37" s="47">
        <f t="shared" si="3"/>
        <v>0</v>
      </c>
      <c r="I37" s="2"/>
      <c r="J37" s="3">
        <f t="shared" si="0"/>
        <v>0</v>
      </c>
      <c r="K37" s="46">
        <f t="shared" si="1"/>
        <v>0</v>
      </c>
    </row>
    <row r="38" spans="1:11" ht="25.5">
      <c r="A38" s="2">
        <v>9</v>
      </c>
      <c r="B38" s="10" t="s">
        <v>47</v>
      </c>
      <c r="C38" s="8"/>
      <c r="D38" s="8"/>
      <c r="E38" s="7" t="s">
        <v>11</v>
      </c>
      <c r="F38" s="11">
        <v>1</v>
      </c>
      <c r="G38" s="3"/>
      <c r="H38" s="47">
        <f t="shared" si="3"/>
        <v>0</v>
      </c>
      <c r="I38" s="2"/>
      <c r="J38" s="3">
        <f t="shared" si="0"/>
        <v>0</v>
      </c>
      <c r="K38" s="46">
        <f t="shared" si="1"/>
        <v>0</v>
      </c>
    </row>
    <row r="39" spans="1:11" ht="15" thickBot="1">
      <c r="A39" s="1"/>
      <c r="B39" s="1"/>
      <c r="C39" s="1"/>
      <c r="D39" s="1"/>
      <c r="E39" s="82" t="s">
        <v>9</v>
      </c>
      <c r="F39" s="83"/>
      <c r="G39" s="84"/>
      <c r="H39" s="52">
        <f>SUM(H12:H38)</f>
        <v>0</v>
      </c>
      <c r="I39" s="28"/>
      <c r="J39" s="28"/>
      <c r="K39" s="52">
        <f>SUM(K12:K38)</f>
        <v>0</v>
      </c>
    </row>
    <row r="40" spans="1:1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>
      <c r="A42" s="1"/>
      <c r="B42" s="1"/>
      <c r="C42" s="1"/>
      <c r="D42" s="1"/>
      <c r="E42" s="1"/>
      <c r="F42" s="1"/>
      <c r="G42" s="1"/>
      <c r="H42" s="77"/>
      <c r="I42" s="77"/>
      <c r="J42" s="77"/>
      <c r="K42" s="4"/>
    </row>
    <row r="46" spans="1:11" ht="9.75" customHeight="1"/>
    <row r="47" spans="1:11" ht="41.25" customHeight="1"/>
  </sheetData>
  <mergeCells count="17">
    <mergeCell ref="A1:K1"/>
    <mergeCell ref="A2:K2"/>
    <mergeCell ref="A3:K3"/>
    <mergeCell ref="A5:K5"/>
    <mergeCell ref="K8:K9"/>
    <mergeCell ref="A6:K6"/>
    <mergeCell ref="A8:A9"/>
    <mergeCell ref="B8:B9"/>
    <mergeCell ref="C8:C9"/>
    <mergeCell ref="D8:D9"/>
    <mergeCell ref="H42:J42"/>
    <mergeCell ref="F8:F9"/>
    <mergeCell ref="G8:G9"/>
    <mergeCell ref="H8:H9"/>
    <mergeCell ref="I8:J8"/>
    <mergeCell ref="E39:G39"/>
    <mergeCell ref="E8:E9"/>
  </mergeCells>
  <pageMargins left="0.70866141732283472" right="0.70866141732283472" top="0.74803149606299213" bottom="0.74803149606299213" header="0.31496062992125984" footer="0.31496062992125984"/>
  <pageSetup paperSize="9" scale="4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Arkusz63">
    <pageSetUpPr fitToPage="1"/>
  </sheetPr>
  <dimension ref="A1:N20"/>
  <sheetViews>
    <sheetView workbookViewId="0">
      <selection activeCell="I13" sqref="I13"/>
    </sheetView>
  </sheetViews>
  <sheetFormatPr defaultRowHeight="14.25"/>
  <cols>
    <col min="1" max="1" width="6.25" customWidth="1"/>
    <col min="2" max="2" width="37.5" customWidth="1"/>
    <col min="3" max="3" width="15" customWidth="1"/>
    <col min="4" max="4" width="9.75" customWidth="1"/>
    <col min="5" max="5" width="5.625" customWidth="1"/>
    <col min="6" max="6" width="10.125" bestFit="1" customWidth="1"/>
    <col min="8" max="8" width="10.125" bestFit="1" customWidth="1"/>
    <col min="11" max="11" width="10.125" bestFit="1" customWidth="1"/>
  </cols>
  <sheetData>
    <row r="1" spans="1:14" s="1" customFormat="1" ht="15" customHeight="1">
      <c r="A1" s="95" t="s">
        <v>134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4" s="1" customFormat="1" ht="12.75">
      <c r="A2" s="86" t="s">
        <v>86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4" s="1" customFormat="1" ht="28.5" customHeight="1">
      <c r="A3" s="77" t="s">
        <v>87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4" s="1" customFormat="1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4" s="1" customFormat="1" ht="12.75">
      <c r="A5" s="82" t="s">
        <v>88</v>
      </c>
      <c r="B5" s="88"/>
      <c r="C5" s="88"/>
      <c r="D5" s="88"/>
      <c r="E5" s="88"/>
      <c r="F5" s="88"/>
      <c r="G5" s="88"/>
      <c r="H5" s="88"/>
      <c r="I5" s="88"/>
      <c r="J5" s="88"/>
      <c r="K5" s="88"/>
    </row>
    <row r="6" spans="1:14" s="37" customFormat="1" ht="12.75">
      <c r="A6" s="89" t="s">
        <v>116</v>
      </c>
      <c r="B6" s="83"/>
      <c r="C6" s="83"/>
      <c r="D6" s="83"/>
      <c r="E6" s="83"/>
      <c r="F6" s="83"/>
      <c r="G6" s="83"/>
      <c r="H6" s="83"/>
      <c r="I6" s="83"/>
      <c r="J6" s="83"/>
      <c r="K6" s="83"/>
    </row>
    <row r="7" spans="1:14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4">
      <c r="A8" s="78" t="s">
        <v>0</v>
      </c>
      <c r="B8" s="78" t="s">
        <v>1</v>
      </c>
      <c r="C8" s="80" t="s">
        <v>15</v>
      </c>
      <c r="D8" s="80" t="s">
        <v>14</v>
      </c>
      <c r="E8" s="78" t="s">
        <v>2</v>
      </c>
      <c r="F8" s="78" t="s">
        <v>3</v>
      </c>
      <c r="G8" s="80" t="s">
        <v>4</v>
      </c>
      <c r="H8" s="80" t="s">
        <v>5</v>
      </c>
      <c r="I8" s="80" t="s">
        <v>6</v>
      </c>
      <c r="J8" s="81"/>
      <c r="K8" s="80" t="s">
        <v>8</v>
      </c>
    </row>
    <row r="9" spans="1:14" ht="25.5">
      <c r="A9" s="79"/>
      <c r="B9" s="79"/>
      <c r="C9" s="79"/>
      <c r="D9" s="80"/>
      <c r="E9" s="79"/>
      <c r="F9" s="79"/>
      <c r="G9" s="79"/>
      <c r="H9" s="79"/>
      <c r="I9" s="9" t="s">
        <v>10</v>
      </c>
      <c r="J9" s="9" t="s">
        <v>7</v>
      </c>
      <c r="K9" s="80"/>
    </row>
    <row r="10" spans="1:14">
      <c r="A10" s="5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</row>
    <row r="11" spans="1:14" ht="216.75">
      <c r="A11" s="2">
        <v>1</v>
      </c>
      <c r="B11" s="10" t="s">
        <v>123</v>
      </c>
      <c r="C11" s="8"/>
      <c r="D11" s="8"/>
      <c r="E11" s="7" t="s">
        <v>11</v>
      </c>
      <c r="F11" s="11">
        <v>100</v>
      </c>
      <c r="G11" s="3"/>
      <c r="H11" s="47">
        <f t="shared" ref="H11:H13" si="0">ROUND(F11*G11,2)</f>
        <v>0</v>
      </c>
      <c r="I11" s="2"/>
      <c r="J11" s="3">
        <f>+H11*I11%</f>
        <v>0</v>
      </c>
      <c r="K11" s="46">
        <f>ROUND(H11+J11,2)</f>
        <v>0</v>
      </c>
      <c r="M11" s="30"/>
      <c r="N11" s="30"/>
    </row>
    <row r="12" spans="1:14" ht="25.5">
      <c r="A12" s="2">
        <v>2</v>
      </c>
      <c r="B12" s="41" t="s">
        <v>121</v>
      </c>
      <c r="C12" s="40"/>
      <c r="D12" s="40"/>
      <c r="E12" s="2" t="s">
        <v>11</v>
      </c>
      <c r="F12" s="2">
        <v>25</v>
      </c>
      <c r="G12" s="42"/>
      <c r="H12" s="47">
        <f t="shared" si="0"/>
        <v>0</v>
      </c>
      <c r="I12" s="43"/>
      <c r="J12" s="3">
        <f t="shared" ref="J12:J13" si="1">+H12*I12%</f>
        <v>0</v>
      </c>
      <c r="K12" s="46">
        <f t="shared" ref="K12:K13" si="2">ROUND(H12+J12,2)</f>
        <v>0</v>
      </c>
    </row>
    <row r="13" spans="1:14" ht="15" thickBot="1">
      <c r="A13" s="2">
        <v>3</v>
      </c>
      <c r="B13" s="41" t="s">
        <v>122</v>
      </c>
      <c r="C13" s="40"/>
      <c r="D13" s="40"/>
      <c r="E13" s="8" t="s">
        <v>11</v>
      </c>
      <c r="F13" s="2">
        <v>25</v>
      </c>
      <c r="G13" s="3"/>
      <c r="H13" s="48">
        <f t="shared" si="0"/>
        <v>0</v>
      </c>
      <c r="I13" s="2"/>
      <c r="J13" s="3">
        <f t="shared" si="1"/>
        <v>0</v>
      </c>
      <c r="K13" s="46">
        <f t="shared" si="2"/>
        <v>0</v>
      </c>
    </row>
    <row r="14" spans="1:14" ht="15" thickBot="1">
      <c r="A14" s="1"/>
      <c r="B14" s="24"/>
      <c r="C14" s="1"/>
      <c r="D14" s="1"/>
      <c r="E14" s="93" t="s">
        <v>125</v>
      </c>
      <c r="F14" s="93"/>
      <c r="G14" s="93"/>
      <c r="H14" s="44">
        <f>SUM(H11:H13)</f>
        <v>0</v>
      </c>
      <c r="I14" s="1"/>
      <c r="J14" s="1"/>
      <c r="K14" s="45">
        <f>SUM(K11:K13)</f>
        <v>0</v>
      </c>
    </row>
    <row r="15" spans="1:14">
      <c r="A15" s="1"/>
      <c r="B15" s="1"/>
      <c r="C15" s="1"/>
      <c r="D15" s="1"/>
      <c r="E15" s="1"/>
      <c r="F15" s="1"/>
      <c r="G15" s="1"/>
      <c r="H15" s="77"/>
      <c r="I15" s="77"/>
      <c r="J15" s="77"/>
      <c r="K15" s="4"/>
    </row>
    <row r="20" ht="29.25" customHeight="1"/>
  </sheetData>
  <mergeCells count="17">
    <mergeCell ref="A1:K1"/>
    <mergeCell ref="A2:K2"/>
    <mergeCell ref="A3:K3"/>
    <mergeCell ref="A5:K5"/>
    <mergeCell ref="K8:K9"/>
    <mergeCell ref="A6:K6"/>
    <mergeCell ref="A8:A9"/>
    <mergeCell ref="B8:B9"/>
    <mergeCell ref="C8:C9"/>
    <mergeCell ref="D8:D9"/>
    <mergeCell ref="H15:J15"/>
    <mergeCell ref="F8:F9"/>
    <mergeCell ref="G8:G9"/>
    <mergeCell ref="H8:H9"/>
    <mergeCell ref="I8:J8"/>
    <mergeCell ref="E14:G14"/>
    <mergeCell ref="E8:E9"/>
  </mergeCells>
  <pageMargins left="0.70866141732283472" right="0.70866141732283472" top="0.74803149606299213" bottom="0.74803149606299213" header="0.31496062992125984" footer="0.31496062992125984"/>
  <pageSetup paperSize="9" scale="91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59474-4541-40E7-92F7-2125A4F271CB}">
  <dimension ref="A1:K13"/>
  <sheetViews>
    <sheetView workbookViewId="0">
      <selection activeCell="I11" sqref="I11"/>
    </sheetView>
  </sheetViews>
  <sheetFormatPr defaultRowHeight="14.25"/>
  <cols>
    <col min="1" max="1" width="6.25" customWidth="1"/>
    <col min="2" max="2" width="37.5" customWidth="1"/>
    <col min="3" max="3" width="15" customWidth="1"/>
    <col min="4" max="4" width="9.75" customWidth="1"/>
    <col min="5" max="5" width="5.625" customWidth="1"/>
    <col min="6" max="6" width="10.125" bestFit="1" customWidth="1"/>
    <col min="8" max="8" width="10.125" bestFit="1" customWidth="1"/>
    <col min="11" max="11" width="10.125" bestFit="1" customWidth="1"/>
  </cols>
  <sheetData>
    <row r="1" spans="1:11">
      <c r="A1" s="95" t="s">
        <v>134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>
      <c r="A2" s="86" t="s">
        <v>86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30" customHeight="1">
      <c r="A3" s="77" t="s">
        <v>87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>
      <c r="A5" s="82" t="s">
        <v>88</v>
      </c>
      <c r="B5" s="88"/>
      <c r="C5" s="88"/>
      <c r="D5" s="88"/>
      <c r="E5" s="88"/>
      <c r="F5" s="88"/>
      <c r="G5" s="88"/>
      <c r="H5" s="88"/>
      <c r="I5" s="88"/>
      <c r="J5" s="88"/>
      <c r="K5" s="88"/>
    </row>
    <row r="6" spans="1:11">
      <c r="A6" s="89" t="s">
        <v>126</v>
      </c>
      <c r="B6" s="83"/>
      <c r="C6" s="83"/>
      <c r="D6" s="83"/>
      <c r="E6" s="83"/>
      <c r="F6" s="83"/>
      <c r="G6" s="83"/>
      <c r="H6" s="83"/>
      <c r="I6" s="83"/>
      <c r="J6" s="83"/>
      <c r="K6" s="83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78" t="s">
        <v>0</v>
      </c>
      <c r="B8" s="78" t="s">
        <v>1</v>
      </c>
      <c r="C8" s="80" t="s">
        <v>15</v>
      </c>
      <c r="D8" s="80" t="s">
        <v>14</v>
      </c>
      <c r="E8" s="78" t="s">
        <v>2</v>
      </c>
      <c r="F8" s="78" t="s">
        <v>3</v>
      </c>
      <c r="G8" s="80" t="s">
        <v>4</v>
      </c>
      <c r="H8" s="80" t="s">
        <v>5</v>
      </c>
      <c r="I8" s="80" t="s">
        <v>6</v>
      </c>
      <c r="J8" s="81"/>
      <c r="K8" s="80" t="s">
        <v>8</v>
      </c>
    </row>
    <row r="9" spans="1:11" ht="25.5">
      <c r="A9" s="79"/>
      <c r="B9" s="79"/>
      <c r="C9" s="79"/>
      <c r="D9" s="80"/>
      <c r="E9" s="79"/>
      <c r="F9" s="79"/>
      <c r="G9" s="79"/>
      <c r="H9" s="79"/>
      <c r="I9" s="9" t="s">
        <v>10</v>
      </c>
      <c r="J9" s="9" t="s">
        <v>7</v>
      </c>
      <c r="K9" s="80"/>
    </row>
    <row r="10" spans="1:11">
      <c r="A10" s="5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</row>
    <row r="11" spans="1:11" ht="141" thickBot="1">
      <c r="A11" s="2">
        <v>1</v>
      </c>
      <c r="B11" s="10" t="s">
        <v>124</v>
      </c>
      <c r="C11" s="8"/>
      <c r="D11" s="8"/>
      <c r="E11" s="7" t="s">
        <v>11</v>
      </c>
      <c r="F11" s="11">
        <v>50</v>
      </c>
      <c r="G11" s="3"/>
      <c r="H11" s="48"/>
      <c r="I11" s="2"/>
      <c r="J11" s="3">
        <f>+H11*I11%</f>
        <v>0</v>
      </c>
      <c r="K11" s="49">
        <f>ROUND(H11+J11,2)</f>
        <v>0</v>
      </c>
    </row>
    <row r="12" spans="1:11" ht="15" thickBot="1">
      <c r="A12" s="1"/>
      <c r="B12" s="24"/>
      <c r="C12" s="1"/>
      <c r="D12" s="1"/>
      <c r="E12" s="93" t="s">
        <v>125</v>
      </c>
      <c r="F12" s="93"/>
      <c r="G12" s="94"/>
      <c r="H12" s="51">
        <f>SUM(H11)</f>
        <v>0</v>
      </c>
      <c r="I12" s="1"/>
      <c r="J12" s="1"/>
      <c r="K12" s="50">
        <f>SUM(K11)</f>
        <v>0</v>
      </c>
    </row>
    <row r="13" spans="1:11">
      <c r="A13" s="1"/>
      <c r="B13" s="1"/>
      <c r="C13" s="1"/>
      <c r="D13" s="1"/>
      <c r="E13" s="1"/>
      <c r="F13" s="1"/>
      <c r="G13" s="1"/>
      <c r="H13" s="77"/>
      <c r="I13" s="77"/>
      <c r="J13" s="77"/>
      <c r="K13" s="4"/>
    </row>
  </sheetData>
  <mergeCells count="17">
    <mergeCell ref="H8:H9"/>
    <mergeCell ref="I8:J8"/>
    <mergeCell ref="K8:K9"/>
    <mergeCell ref="H13:J13"/>
    <mergeCell ref="E12:G12"/>
    <mergeCell ref="F8:F9"/>
    <mergeCell ref="G8:G9"/>
    <mergeCell ref="A1:K1"/>
    <mergeCell ref="A2:K2"/>
    <mergeCell ref="A3:K3"/>
    <mergeCell ref="A5:K5"/>
    <mergeCell ref="A6:K6"/>
    <mergeCell ref="A8:A9"/>
    <mergeCell ref="B8:B9"/>
    <mergeCell ref="C8:C9"/>
    <mergeCell ref="D8:D9"/>
    <mergeCell ref="E8:E9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6F2DF-7925-4B37-8255-A1C439D93F98}">
  <dimension ref="A1:K13"/>
  <sheetViews>
    <sheetView workbookViewId="0">
      <selection activeCell="I11" sqref="I11"/>
    </sheetView>
  </sheetViews>
  <sheetFormatPr defaultRowHeight="14.25"/>
  <cols>
    <col min="2" max="2" width="34.625" customWidth="1"/>
    <col min="8" max="8" width="10.125" bestFit="1" customWidth="1"/>
    <col min="11" max="11" width="10.125" bestFit="1" customWidth="1"/>
  </cols>
  <sheetData>
    <row r="1" spans="1:11">
      <c r="A1" s="95" t="s">
        <v>134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4.25" customHeight="1">
      <c r="A2" s="86" t="s">
        <v>86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29.25" customHeight="1">
      <c r="A3" s="77" t="s">
        <v>87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>
      <c r="A5" s="82" t="s">
        <v>88</v>
      </c>
      <c r="B5" s="88"/>
      <c r="C5" s="88"/>
      <c r="D5" s="88"/>
      <c r="E5" s="88"/>
      <c r="F5" s="88"/>
      <c r="G5" s="88"/>
      <c r="H5" s="88"/>
      <c r="I5" s="88"/>
      <c r="J5" s="88"/>
      <c r="K5" s="88"/>
    </row>
    <row r="6" spans="1:11">
      <c r="A6" s="89" t="s">
        <v>129</v>
      </c>
      <c r="B6" s="83"/>
      <c r="C6" s="83"/>
      <c r="D6" s="83"/>
      <c r="E6" s="83"/>
      <c r="F6" s="83"/>
      <c r="G6" s="83"/>
      <c r="H6" s="83"/>
      <c r="I6" s="83"/>
      <c r="J6" s="83"/>
      <c r="K6" s="83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4.25" customHeight="1">
      <c r="A8" s="78" t="s">
        <v>0</v>
      </c>
      <c r="B8" s="78" t="s">
        <v>1</v>
      </c>
      <c r="C8" s="80" t="s">
        <v>15</v>
      </c>
      <c r="D8" s="80" t="s">
        <v>14</v>
      </c>
      <c r="E8" s="78" t="s">
        <v>2</v>
      </c>
      <c r="F8" s="78" t="s">
        <v>3</v>
      </c>
      <c r="G8" s="80" t="s">
        <v>4</v>
      </c>
      <c r="H8" s="80" t="s">
        <v>5</v>
      </c>
      <c r="I8" s="80" t="s">
        <v>6</v>
      </c>
      <c r="J8" s="81"/>
      <c r="K8" s="80" t="s">
        <v>8</v>
      </c>
    </row>
    <row r="9" spans="1:11" ht="25.5">
      <c r="A9" s="79"/>
      <c r="B9" s="79"/>
      <c r="C9" s="79"/>
      <c r="D9" s="80"/>
      <c r="E9" s="79"/>
      <c r="F9" s="79"/>
      <c r="G9" s="79"/>
      <c r="H9" s="79"/>
      <c r="I9" s="9" t="s">
        <v>10</v>
      </c>
      <c r="J9" s="9" t="s">
        <v>7</v>
      </c>
      <c r="K9" s="80"/>
    </row>
    <row r="10" spans="1:11">
      <c r="A10" s="5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</row>
    <row r="11" spans="1:11" ht="63.75">
      <c r="A11" s="2">
        <v>1</v>
      </c>
      <c r="B11" s="10" t="s">
        <v>128</v>
      </c>
      <c r="C11" s="8"/>
      <c r="D11" s="8"/>
      <c r="E11" s="7" t="s">
        <v>11</v>
      </c>
      <c r="F11" s="11">
        <v>200</v>
      </c>
      <c r="G11" s="3"/>
      <c r="H11" s="47">
        <f t="shared" ref="H11" si="0">ROUND(F11*G11,2)</f>
        <v>0</v>
      </c>
      <c r="I11" s="2"/>
      <c r="J11" s="3">
        <f>+H11*I11%</f>
        <v>0</v>
      </c>
      <c r="K11" s="46">
        <f>ROUND(H11+J11,2)</f>
        <v>0</v>
      </c>
    </row>
    <row r="12" spans="1:11" ht="15" thickBot="1">
      <c r="A12" s="1"/>
      <c r="B12" s="1"/>
      <c r="C12" s="1"/>
      <c r="D12" s="1"/>
      <c r="E12" s="82" t="s">
        <v>9</v>
      </c>
      <c r="F12" s="83"/>
      <c r="G12" s="84"/>
      <c r="H12" s="52">
        <f>SUM(H11:H11)</f>
        <v>0</v>
      </c>
      <c r="I12" s="28"/>
      <c r="J12" s="28"/>
      <c r="K12" s="52">
        <f>SUM(K11:K11)</f>
        <v>0</v>
      </c>
    </row>
    <row r="13" spans="1:11">
      <c r="A13" s="1"/>
      <c r="B13" s="22"/>
      <c r="C13" s="1"/>
      <c r="D13" s="1"/>
      <c r="E13" s="1"/>
      <c r="F13" s="1"/>
      <c r="G13" s="1"/>
      <c r="H13" s="1"/>
      <c r="I13" s="1"/>
      <c r="J13" s="1"/>
      <c r="K13" s="1"/>
    </row>
  </sheetData>
  <mergeCells count="16">
    <mergeCell ref="E12:G12"/>
    <mergeCell ref="A1:K1"/>
    <mergeCell ref="A2:K2"/>
    <mergeCell ref="A3:K3"/>
    <mergeCell ref="A5:K5"/>
    <mergeCell ref="A6:K6"/>
    <mergeCell ref="A8:A9"/>
    <mergeCell ref="B8:B9"/>
    <mergeCell ref="C8:C9"/>
    <mergeCell ref="D8:D9"/>
    <mergeCell ref="E8:E9"/>
    <mergeCell ref="F8:F9"/>
    <mergeCell ref="G8:G9"/>
    <mergeCell ref="H8:H9"/>
    <mergeCell ref="I8:J8"/>
    <mergeCell ref="K8:K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D637B-DFCA-4E24-A7A5-5034BD39482C}">
  <dimension ref="A1:K13"/>
  <sheetViews>
    <sheetView workbookViewId="0">
      <selection activeCell="I11" sqref="I11"/>
    </sheetView>
  </sheetViews>
  <sheetFormatPr defaultRowHeight="14.25"/>
  <cols>
    <col min="2" max="2" width="34.625" customWidth="1"/>
    <col min="8" max="8" width="10.125" bestFit="1" customWidth="1"/>
    <col min="11" max="11" width="10.125" bestFit="1" customWidth="1"/>
  </cols>
  <sheetData>
    <row r="1" spans="1:11">
      <c r="A1" s="95" t="s">
        <v>134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>
      <c r="A2" s="86" t="s">
        <v>86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30" customHeight="1">
      <c r="A3" s="77" t="s">
        <v>87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>
      <c r="A5" s="82" t="s">
        <v>88</v>
      </c>
      <c r="B5" s="88"/>
      <c r="C5" s="88"/>
      <c r="D5" s="88"/>
      <c r="E5" s="88"/>
      <c r="F5" s="88"/>
      <c r="G5" s="88"/>
      <c r="H5" s="88"/>
      <c r="I5" s="88"/>
      <c r="J5" s="88"/>
      <c r="K5" s="88"/>
    </row>
    <row r="6" spans="1:11">
      <c r="A6" s="89" t="s">
        <v>130</v>
      </c>
      <c r="B6" s="83"/>
      <c r="C6" s="83"/>
      <c r="D6" s="83"/>
      <c r="E6" s="83"/>
      <c r="F6" s="83"/>
      <c r="G6" s="83"/>
      <c r="H6" s="83"/>
      <c r="I6" s="83"/>
      <c r="J6" s="83"/>
      <c r="K6" s="83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78" t="s">
        <v>0</v>
      </c>
      <c r="B8" s="78" t="s">
        <v>1</v>
      </c>
      <c r="C8" s="80" t="s">
        <v>15</v>
      </c>
      <c r="D8" s="80" t="s">
        <v>14</v>
      </c>
      <c r="E8" s="78" t="s">
        <v>2</v>
      </c>
      <c r="F8" s="78" t="s">
        <v>3</v>
      </c>
      <c r="G8" s="80" t="s">
        <v>4</v>
      </c>
      <c r="H8" s="80" t="s">
        <v>5</v>
      </c>
      <c r="I8" s="80" t="s">
        <v>6</v>
      </c>
      <c r="J8" s="81"/>
      <c r="K8" s="80" t="s">
        <v>8</v>
      </c>
    </row>
    <row r="9" spans="1:11" ht="25.5">
      <c r="A9" s="79"/>
      <c r="B9" s="79"/>
      <c r="C9" s="79"/>
      <c r="D9" s="80"/>
      <c r="E9" s="79"/>
      <c r="F9" s="79"/>
      <c r="G9" s="79"/>
      <c r="H9" s="79"/>
      <c r="I9" s="9" t="s">
        <v>10</v>
      </c>
      <c r="J9" s="9" t="s">
        <v>7</v>
      </c>
      <c r="K9" s="80"/>
    </row>
    <row r="10" spans="1:11">
      <c r="A10" s="5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</row>
    <row r="11" spans="1:11" ht="127.5">
      <c r="A11" s="2">
        <v>1</v>
      </c>
      <c r="B11" s="10" t="s">
        <v>127</v>
      </c>
      <c r="C11" s="8"/>
      <c r="D11" s="8"/>
      <c r="E11" s="7" t="s">
        <v>11</v>
      </c>
      <c r="F11" s="11">
        <v>100</v>
      </c>
      <c r="G11" s="3"/>
      <c r="H11" s="47">
        <f t="shared" ref="H11" si="0">ROUND(F11*G11,2)</f>
        <v>0</v>
      </c>
      <c r="I11" s="2"/>
      <c r="J11" s="3">
        <f>+H11*I11%</f>
        <v>0</v>
      </c>
      <c r="K11" s="46">
        <f>ROUND(H11+J11,2)</f>
        <v>0</v>
      </c>
    </row>
    <row r="12" spans="1:11" ht="15" thickBot="1">
      <c r="A12" s="1"/>
      <c r="B12" s="1"/>
      <c r="C12" s="1"/>
      <c r="D12" s="1"/>
      <c r="E12" s="82" t="s">
        <v>9</v>
      </c>
      <c r="F12" s="83"/>
      <c r="G12" s="84"/>
      <c r="H12" s="52">
        <f>SUM(H11:H11)</f>
        <v>0</v>
      </c>
      <c r="I12" s="28"/>
      <c r="J12" s="28"/>
      <c r="K12" s="52">
        <f>SUM(K11:K11)</f>
        <v>0</v>
      </c>
    </row>
    <row r="13" spans="1:11">
      <c r="A13" s="1"/>
      <c r="B13" s="22"/>
      <c r="C13" s="1"/>
      <c r="D13" s="1"/>
      <c r="E13" s="1"/>
      <c r="F13" s="1"/>
      <c r="G13" s="1"/>
      <c r="H13" s="1"/>
      <c r="I13" s="1"/>
      <c r="J13" s="1"/>
      <c r="K13" s="1"/>
    </row>
  </sheetData>
  <mergeCells count="16">
    <mergeCell ref="E12:G12"/>
    <mergeCell ref="A1:K1"/>
    <mergeCell ref="A2:K2"/>
    <mergeCell ref="A3:K3"/>
    <mergeCell ref="A5:K5"/>
    <mergeCell ref="A6:K6"/>
    <mergeCell ref="A8:A9"/>
    <mergeCell ref="B8:B9"/>
    <mergeCell ref="C8:C9"/>
    <mergeCell ref="D8:D9"/>
    <mergeCell ref="E8:E9"/>
    <mergeCell ref="F8:F9"/>
    <mergeCell ref="G8:G9"/>
    <mergeCell ref="H8:H9"/>
    <mergeCell ref="I8:J8"/>
    <mergeCell ref="K8:K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263FA-BC82-4B1F-A6DC-C69E51CE8BE2}">
  <dimension ref="A1:K15"/>
  <sheetViews>
    <sheetView tabSelected="1" workbookViewId="0">
      <selection activeCell="K22" sqref="K22"/>
    </sheetView>
  </sheetViews>
  <sheetFormatPr defaultRowHeight="14.25"/>
  <cols>
    <col min="1" max="1" width="6.875" customWidth="1"/>
    <col min="2" max="2" width="20.5" customWidth="1"/>
    <col min="3" max="3" width="12.5" customWidth="1"/>
    <col min="4" max="4" width="12.125" customWidth="1"/>
    <col min="8" max="8" width="9.75" bestFit="1" customWidth="1"/>
    <col min="11" max="11" width="9.75" bestFit="1" customWidth="1"/>
  </cols>
  <sheetData>
    <row r="1" spans="1:11">
      <c r="A1" s="95" t="s">
        <v>134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4.25" customHeight="1">
      <c r="A2" s="86" t="s">
        <v>86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27.75" customHeight="1">
      <c r="A3" s="77" t="s">
        <v>87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>
      <c r="A5" s="82" t="s">
        <v>88</v>
      </c>
      <c r="B5" s="88"/>
      <c r="C5" s="88"/>
      <c r="D5" s="88"/>
      <c r="E5" s="88"/>
      <c r="F5" s="88"/>
      <c r="G5" s="88"/>
      <c r="H5" s="88"/>
      <c r="I5" s="88"/>
      <c r="J5" s="88"/>
      <c r="K5" s="88"/>
    </row>
    <row r="6" spans="1:11">
      <c r="A6" s="89" t="s">
        <v>133</v>
      </c>
      <c r="B6" s="83"/>
      <c r="C6" s="83"/>
      <c r="D6" s="83"/>
      <c r="E6" s="83"/>
      <c r="F6" s="83"/>
      <c r="G6" s="83"/>
      <c r="H6" s="83"/>
      <c r="I6" s="83"/>
      <c r="J6" s="83"/>
      <c r="K6" s="83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4.25" customHeight="1">
      <c r="A8" s="78" t="s">
        <v>0</v>
      </c>
      <c r="B8" s="78" t="s">
        <v>1</v>
      </c>
      <c r="C8" s="80" t="s">
        <v>15</v>
      </c>
      <c r="D8" s="80" t="s">
        <v>14</v>
      </c>
      <c r="E8" s="78" t="s">
        <v>2</v>
      </c>
      <c r="F8" s="78" t="s">
        <v>3</v>
      </c>
      <c r="G8" s="80" t="s">
        <v>4</v>
      </c>
      <c r="H8" s="80" t="s">
        <v>5</v>
      </c>
      <c r="I8" s="80" t="s">
        <v>6</v>
      </c>
      <c r="J8" s="81"/>
      <c r="K8" s="80" t="s">
        <v>8</v>
      </c>
    </row>
    <row r="9" spans="1:11" ht="25.5">
      <c r="A9" s="79"/>
      <c r="B9" s="79"/>
      <c r="C9" s="79"/>
      <c r="D9" s="80"/>
      <c r="E9" s="79"/>
      <c r="F9" s="79"/>
      <c r="G9" s="79"/>
      <c r="H9" s="79"/>
      <c r="I9" s="9" t="s">
        <v>10</v>
      </c>
      <c r="J9" s="9" t="s">
        <v>7</v>
      </c>
      <c r="K9" s="80"/>
    </row>
    <row r="10" spans="1:11">
      <c r="A10" s="5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</row>
    <row r="11" spans="1:11" ht="38.25">
      <c r="A11" s="60">
        <v>1</v>
      </c>
      <c r="B11" s="61" t="s">
        <v>94</v>
      </c>
      <c r="C11" s="62"/>
      <c r="D11" s="62"/>
      <c r="E11" s="63"/>
      <c r="F11" s="64"/>
      <c r="G11" s="65"/>
      <c r="H11" s="66"/>
      <c r="I11" s="60"/>
      <c r="J11" s="65"/>
      <c r="K11" s="67"/>
    </row>
    <row r="12" spans="1:11" ht="76.5">
      <c r="A12" s="33" t="s">
        <v>25</v>
      </c>
      <c r="B12" s="34" t="s">
        <v>131</v>
      </c>
      <c r="C12" s="36"/>
      <c r="D12" s="36"/>
      <c r="E12" s="7" t="s">
        <v>11</v>
      </c>
      <c r="F12" s="11">
        <v>100</v>
      </c>
      <c r="G12" s="32"/>
      <c r="H12" s="47">
        <f t="shared" ref="H12:H13" si="0">ROUND(F12*G12,2)</f>
        <v>0</v>
      </c>
      <c r="I12" s="33"/>
      <c r="J12" s="3">
        <f>+H12*I12%</f>
        <v>0</v>
      </c>
      <c r="K12" s="46">
        <f>ROUND(H12+J12,2)</f>
        <v>0</v>
      </c>
    </row>
    <row r="13" spans="1:11" ht="90" thickBot="1">
      <c r="A13" s="2" t="s">
        <v>26</v>
      </c>
      <c r="B13" s="10" t="s">
        <v>132</v>
      </c>
      <c r="C13" s="68"/>
      <c r="D13" s="68"/>
      <c r="E13" s="2" t="s">
        <v>11</v>
      </c>
      <c r="F13" s="2">
        <v>100</v>
      </c>
      <c r="G13" s="2"/>
      <c r="H13" s="47">
        <f t="shared" si="0"/>
        <v>0</v>
      </c>
      <c r="I13" s="2"/>
      <c r="J13" s="3">
        <f>+H13*I13%</f>
        <v>0</v>
      </c>
      <c r="K13" s="46">
        <f>ROUND(H13+J13,2)</f>
        <v>0</v>
      </c>
    </row>
    <row r="14" spans="1:11" ht="15" thickBot="1">
      <c r="B14" s="31"/>
      <c r="C14" s="1"/>
      <c r="H14" s="44">
        <f>SUM(H12:H13)</f>
        <v>0</v>
      </c>
      <c r="K14" s="44">
        <f>SUM(K12:K13)</f>
        <v>0</v>
      </c>
    </row>
    <row r="15" spans="1:11">
      <c r="A15" s="30"/>
      <c r="B15" s="31"/>
      <c r="C15" s="30"/>
      <c r="D15" s="30"/>
      <c r="E15" s="30"/>
      <c r="F15" s="30"/>
      <c r="G15" s="30"/>
      <c r="H15" s="30"/>
      <c r="I15" s="30"/>
      <c r="J15" s="30"/>
      <c r="K15" s="30"/>
    </row>
  </sheetData>
  <mergeCells count="15">
    <mergeCell ref="A1:K1"/>
    <mergeCell ref="A2:K2"/>
    <mergeCell ref="A3:K3"/>
    <mergeCell ref="A5:K5"/>
    <mergeCell ref="A6:K6"/>
    <mergeCell ref="A8:A9"/>
    <mergeCell ref="B8:B9"/>
    <mergeCell ref="C8:C9"/>
    <mergeCell ref="D8:D9"/>
    <mergeCell ref="E8:E9"/>
    <mergeCell ref="F8:F9"/>
    <mergeCell ref="G8:G9"/>
    <mergeCell ref="H8:H9"/>
    <mergeCell ref="I8:J8"/>
    <mergeCell ref="K8:K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4">
    <pageSetUpPr fitToPage="1"/>
  </sheetPr>
  <dimension ref="A1:K20"/>
  <sheetViews>
    <sheetView workbookViewId="0">
      <selection activeCell="I11" sqref="I11"/>
    </sheetView>
  </sheetViews>
  <sheetFormatPr defaultRowHeight="14.25"/>
  <cols>
    <col min="1" max="1" width="6.25" customWidth="1"/>
    <col min="2" max="2" width="37.5" customWidth="1"/>
    <col min="3" max="3" width="15" customWidth="1"/>
    <col min="4" max="4" width="9.75" customWidth="1"/>
    <col min="5" max="5" width="5.625" customWidth="1"/>
    <col min="6" max="6" width="10.125" bestFit="1" customWidth="1"/>
    <col min="8" max="8" width="10.125" bestFit="1" customWidth="1"/>
    <col min="11" max="11" width="10.125" bestFit="1" customWidth="1"/>
  </cols>
  <sheetData>
    <row r="1" spans="1:11" s="35" customFormat="1" ht="15" customHeight="1">
      <c r="A1" s="95" t="s">
        <v>134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s="35" customFormat="1" ht="15">
      <c r="A2" s="86" t="s">
        <v>86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s="35" customFormat="1" ht="28.5" customHeight="1">
      <c r="A3" s="77" t="s">
        <v>87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s="35" customFormat="1" ht="1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s="35" customFormat="1" ht="15">
      <c r="A5" s="82" t="s">
        <v>88</v>
      </c>
      <c r="B5" s="88"/>
      <c r="C5" s="88"/>
      <c r="D5" s="88"/>
      <c r="E5" s="88"/>
      <c r="F5" s="88"/>
      <c r="G5" s="88"/>
      <c r="H5" s="88"/>
      <c r="I5" s="88"/>
      <c r="J5" s="88"/>
      <c r="K5" s="88"/>
    </row>
    <row r="6" spans="1:11">
      <c r="A6" s="89" t="s">
        <v>110</v>
      </c>
      <c r="B6" s="83"/>
      <c r="C6" s="83"/>
      <c r="D6" s="83"/>
      <c r="E6" s="83"/>
      <c r="F6" s="83"/>
      <c r="G6" s="83"/>
      <c r="H6" s="83"/>
      <c r="I6" s="83"/>
      <c r="J6" s="83"/>
      <c r="K6" s="83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78" t="s">
        <v>0</v>
      </c>
      <c r="B8" s="78" t="s">
        <v>1</v>
      </c>
      <c r="C8" s="80" t="s">
        <v>15</v>
      </c>
      <c r="D8" s="80" t="s">
        <v>14</v>
      </c>
      <c r="E8" s="78" t="s">
        <v>2</v>
      </c>
      <c r="F8" s="78" t="s">
        <v>3</v>
      </c>
      <c r="G8" s="80" t="s">
        <v>4</v>
      </c>
      <c r="H8" s="80" t="s">
        <v>5</v>
      </c>
      <c r="I8" s="80" t="s">
        <v>6</v>
      </c>
      <c r="J8" s="81"/>
      <c r="K8" s="80" t="s">
        <v>8</v>
      </c>
    </row>
    <row r="9" spans="1:11" ht="25.5">
      <c r="A9" s="79"/>
      <c r="B9" s="79"/>
      <c r="C9" s="79"/>
      <c r="D9" s="80"/>
      <c r="E9" s="79"/>
      <c r="F9" s="79"/>
      <c r="G9" s="79"/>
      <c r="H9" s="79"/>
      <c r="I9" s="9" t="s">
        <v>10</v>
      </c>
      <c r="J9" s="9" t="s">
        <v>7</v>
      </c>
      <c r="K9" s="80"/>
    </row>
    <row r="10" spans="1:11">
      <c r="A10" s="5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</row>
    <row r="11" spans="1:11" ht="102">
      <c r="A11" s="2">
        <v>1</v>
      </c>
      <c r="B11" s="10" t="s">
        <v>106</v>
      </c>
      <c r="C11" s="8"/>
      <c r="D11" s="8"/>
      <c r="E11" s="7" t="s">
        <v>16</v>
      </c>
      <c r="F11" s="11">
        <v>150</v>
      </c>
      <c r="G11" s="32"/>
      <c r="H11" s="47">
        <f>ROUND(F11*G11,2)</f>
        <v>0</v>
      </c>
      <c r="I11" s="2"/>
      <c r="J11" s="3">
        <f>+H11*I11%</f>
        <v>0</v>
      </c>
      <c r="K11" s="46">
        <f>ROUND(H11+J11,2)</f>
        <v>0</v>
      </c>
    </row>
    <row r="12" spans="1:11" ht="15" thickBot="1">
      <c r="A12" s="1"/>
      <c r="B12" s="22"/>
      <c r="C12" s="1"/>
      <c r="D12" s="1"/>
      <c r="E12" s="82" t="s">
        <v>9</v>
      </c>
      <c r="F12" s="83"/>
      <c r="G12" s="84"/>
      <c r="H12" s="52">
        <f>SUM(H11:H11)</f>
        <v>0</v>
      </c>
      <c r="I12" s="28"/>
      <c r="J12" s="28"/>
      <c r="K12" s="52">
        <f>SUM(K11:K11)</f>
        <v>0</v>
      </c>
    </row>
    <row r="13" spans="1:1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>
      <c r="A15" s="1"/>
      <c r="B15" s="1"/>
      <c r="C15" s="1"/>
      <c r="D15" s="1"/>
      <c r="E15" s="1"/>
      <c r="F15" s="1"/>
      <c r="G15" s="1"/>
      <c r="H15" s="77"/>
      <c r="I15" s="77"/>
      <c r="J15" s="77"/>
      <c r="K15" s="4"/>
    </row>
    <row r="20" ht="38.25" customHeight="1"/>
  </sheetData>
  <mergeCells count="17">
    <mergeCell ref="H15:J15"/>
    <mergeCell ref="F8:F9"/>
    <mergeCell ref="G8:G9"/>
    <mergeCell ref="H8:H9"/>
    <mergeCell ref="I8:J8"/>
    <mergeCell ref="E12:G12"/>
    <mergeCell ref="A1:K1"/>
    <mergeCell ref="A2:K2"/>
    <mergeCell ref="A3:K3"/>
    <mergeCell ref="A5:K5"/>
    <mergeCell ref="K8:K9"/>
    <mergeCell ref="A6:K6"/>
    <mergeCell ref="A8:A9"/>
    <mergeCell ref="B8:B9"/>
    <mergeCell ref="C8:C9"/>
    <mergeCell ref="D8:D9"/>
    <mergeCell ref="E8:E9"/>
  </mergeCells>
  <pageMargins left="0.70866141732283472" right="0.70866141732283472" top="0.74803149606299213" bottom="0.74803149606299213" header="0.31496062992125984" footer="0.31496062992125984"/>
  <pageSetup paperSize="9" scale="9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Arkusz20">
    <pageSetUpPr fitToPage="1"/>
  </sheetPr>
  <dimension ref="A1:K28"/>
  <sheetViews>
    <sheetView workbookViewId="0">
      <selection activeCell="C26" sqref="C26"/>
    </sheetView>
  </sheetViews>
  <sheetFormatPr defaultRowHeight="14.25"/>
  <cols>
    <col min="1" max="1" width="6.25" customWidth="1"/>
    <col min="2" max="2" width="37.5" customWidth="1"/>
    <col min="3" max="3" width="15" customWidth="1"/>
    <col min="4" max="4" width="9.75" customWidth="1"/>
    <col min="5" max="5" width="5.625" customWidth="1"/>
    <col min="6" max="6" width="10.125" bestFit="1" customWidth="1"/>
    <col min="8" max="8" width="9.25" bestFit="1" customWidth="1"/>
    <col min="11" max="11" width="9.25" bestFit="1" customWidth="1"/>
  </cols>
  <sheetData>
    <row r="1" spans="1:11" s="35" customFormat="1" ht="15" customHeight="1">
      <c r="A1" s="95" t="s">
        <v>134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s="35" customFormat="1" ht="15">
      <c r="A2" s="86" t="s">
        <v>86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s="35" customFormat="1" ht="28.5" customHeight="1">
      <c r="A3" s="77" t="s">
        <v>87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s="35" customFormat="1" ht="1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s="35" customFormat="1" ht="15">
      <c r="A5" s="82" t="s">
        <v>88</v>
      </c>
      <c r="B5" s="88"/>
      <c r="C5" s="88"/>
      <c r="D5" s="88"/>
      <c r="E5" s="88"/>
      <c r="F5" s="88"/>
      <c r="G5" s="88"/>
      <c r="H5" s="88"/>
      <c r="I5" s="88"/>
      <c r="J5" s="88"/>
      <c r="K5" s="88"/>
    </row>
    <row r="6" spans="1:11">
      <c r="A6" s="89" t="s">
        <v>111</v>
      </c>
      <c r="B6" s="83"/>
      <c r="C6" s="83"/>
      <c r="D6" s="83"/>
      <c r="E6" s="83"/>
      <c r="F6" s="83"/>
      <c r="G6" s="83"/>
      <c r="H6" s="83"/>
      <c r="I6" s="83"/>
      <c r="J6" s="83"/>
      <c r="K6" s="83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78" t="s">
        <v>0</v>
      </c>
      <c r="B8" s="78" t="s">
        <v>1</v>
      </c>
      <c r="C8" s="80" t="s">
        <v>15</v>
      </c>
      <c r="D8" s="80" t="s">
        <v>14</v>
      </c>
      <c r="E8" s="78" t="s">
        <v>2</v>
      </c>
      <c r="F8" s="78" t="s">
        <v>3</v>
      </c>
      <c r="G8" s="80" t="s">
        <v>4</v>
      </c>
      <c r="H8" s="80" t="s">
        <v>5</v>
      </c>
      <c r="I8" s="80" t="s">
        <v>6</v>
      </c>
      <c r="J8" s="81"/>
      <c r="K8" s="80" t="s">
        <v>8</v>
      </c>
    </row>
    <row r="9" spans="1:11" ht="25.5">
      <c r="A9" s="79"/>
      <c r="B9" s="79"/>
      <c r="C9" s="79"/>
      <c r="D9" s="80"/>
      <c r="E9" s="79"/>
      <c r="F9" s="79"/>
      <c r="G9" s="79"/>
      <c r="H9" s="79"/>
      <c r="I9" s="9" t="s">
        <v>10</v>
      </c>
      <c r="J9" s="9" t="s">
        <v>7</v>
      </c>
      <c r="K9" s="80"/>
    </row>
    <row r="10" spans="1:11">
      <c r="A10" s="5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</row>
    <row r="11" spans="1:11" ht="25.5">
      <c r="A11" s="2">
        <v>1</v>
      </c>
      <c r="B11" s="10" t="s">
        <v>51</v>
      </c>
      <c r="C11" s="8"/>
      <c r="D11" s="8"/>
      <c r="E11" s="7" t="s">
        <v>11</v>
      </c>
      <c r="F11" s="11">
        <v>10</v>
      </c>
      <c r="G11" s="3"/>
      <c r="H11" s="47">
        <f t="shared" ref="H11:H18" si="0">ROUND(F11*G11,2)</f>
        <v>0</v>
      </c>
      <c r="I11" s="2"/>
      <c r="J11" s="3">
        <f>+H11*I11%</f>
        <v>0</v>
      </c>
      <c r="K11" s="46">
        <f>ROUND(H11+J11,2)</f>
        <v>0</v>
      </c>
    </row>
    <row r="12" spans="1:11" ht="25.5">
      <c r="A12" s="2">
        <v>2</v>
      </c>
      <c r="B12" s="10" t="s">
        <v>52</v>
      </c>
      <c r="C12" s="8"/>
      <c r="D12" s="8"/>
      <c r="E12" s="7" t="s">
        <v>11</v>
      </c>
      <c r="F12" s="11">
        <v>20</v>
      </c>
      <c r="G12" s="3"/>
      <c r="H12" s="47">
        <f t="shared" si="0"/>
        <v>0</v>
      </c>
      <c r="I12" s="2"/>
      <c r="J12" s="3">
        <f t="shared" ref="J12:J18" si="1">+H12*I12%</f>
        <v>0</v>
      </c>
      <c r="K12" s="46">
        <f t="shared" ref="K12:K18" si="2">ROUND(H12+J12,2)</f>
        <v>0</v>
      </c>
    </row>
    <row r="13" spans="1:11" ht="25.5">
      <c r="A13" s="2">
        <v>3</v>
      </c>
      <c r="B13" s="10" t="s">
        <v>53</v>
      </c>
      <c r="C13" s="8"/>
      <c r="D13" s="8"/>
      <c r="E13" s="7" t="s">
        <v>11</v>
      </c>
      <c r="F13" s="11">
        <v>150</v>
      </c>
      <c r="G13" s="3"/>
      <c r="H13" s="47">
        <f t="shared" si="0"/>
        <v>0</v>
      </c>
      <c r="I13" s="2"/>
      <c r="J13" s="3">
        <f t="shared" si="1"/>
        <v>0</v>
      </c>
      <c r="K13" s="46">
        <f t="shared" si="2"/>
        <v>0</v>
      </c>
    </row>
    <row r="14" spans="1:11" ht="25.5">
      <c r="A14" s="2">
        <v>4</v>
      </c>
      <c r="B14" s="10" t="s">
        <v>54</v>
      </c>
      <c r="C14" s="8"/>
      <c r="D14" s="8"/>
      <c r="E14" s="7" t="s">
        <v>11</v>
      </c>
      <c r="F14" s="11">
        <v>20</v>
      </c>
      <c r="G14" s="3"/>
      <c r="H14" s="47">
        <f t="shared" si="0"/>
        <v>0</v>
      </c>
      <c r="I14" s="2"/>
      <c r="J14" s="3">
        <f t="shared" si="1"/>
        <v>0</v>
      </c>
      <c r="K14" s="46">
        <f t="shared" si="2"/>
        <v>0</v>
      </c>
    </row>
    <row r="15" spans="1:11" ht="25.5">
      <c r="A15" s="2">
        <v>5</v>
      </c>
      <c r="B15" s="10" t="s">
        <v>55</v>
      </c>
      <c r="C15" s="8"/>
      <c r="D15" s="8"/>
      <c r="E15" s="7" t="s">
        <v>11</v>
      </c>
      <c r="F15" s="11">
        <v>200</v>
      </c>
      <c r="G15" s="3"/>
      <c r="H15" s="47">
        <f t="shared" si="0"/>
        <v>0</v>
      </c>
      <c r="I15" s="2"/>
      <c r="J15" s="3">
        <f t="shared" si="1"/>
        <v>0</v>
      </c>
      <c r="K15" s="46">
        <f t="shared" si="2"/>
        <v>0</v>
      </c>
    </row>
    <row r="16" spans="1:11" ht="25.5">
      <c r="A16" s="2">
        <v>6</v>
      </c>
      <c r="B16" s="10" t="s">
        <v>56</v>
      </c>
      <c r="C16" s="8"/>
      <c r="D16" s="8"/>
      <c r="E16" s="7" t="s">
        <v>11</v>
      </c>
      <c r="F16" s="11">
        <v>20</v>
      </c>
      <c r="G16" s="2"/>
      <c r="H16" s="47">
        <f t="shared" si="0"/>
        <v>0</v>
      </c>
      <c r="I16" s="2"/>
      <c r="J16" s="3">
        <f t="shared" si="1"/>
        <v>0</v>
      </c>
      <c r="K16" s="46">
        <f t="shared" si="2"/>
        <v>0</v>
      </c>
    </row>
    <row r="17" spans="1:11" ht="25.5">
      <c r="A17" s="2">
        <v>7</v>
      </c>
      <c r="B17" s="10" t="s">
        <v>57</v>
      </c>
      <c r="C17" s="8"/>
      <c r="D17" s="8"/>
      <c r="E17" s="7" t="s">
        <v>11</v>
      </c>
      <c r="F17" s="11">
        <v>300</v>
      </c>
      <c r="G17" s="3"/>
      <c r="H17" s="47">
        <f t="shared" si="0"/>
        <v>0</v>
      </c>
      <c r="I17" s="2"/>
      <c r="J17" s="3">
        <f t="shared" si="1"/>
        <v>0</v>
      </c>
      <c r="K17" s="46">
        <f t="shared" si="2"/>
        <v>0</v>
      </c>
    </row>
    <row r="18" spans="1:11" ht="51">
      <c r="A18" s="2">
        <v>8</v>
      </c>
      <c r="B18" s="10" t="s">
        <v>58</v>
      </c>
      <c r="C18" s="8"/>
      <c r="D18" s="8"/>
      <c r="E18" s="7" t="s">
        <v>11</v>
      </c>
      <c r="F18" s="11">
        <v>3200</v>
      </c>
      <c r="G18" s="2"/>
      <c r="H18" s="47">
        <f t="shared" si="0"/>
        <v>0</v>
      </c>
      <c r="I18" s="2"/>
      <c r="J18" s="3">
        <f t="shared" si="1"/>
        <v>0</v>
      </c>
      <c r="K18" s="46">
        <f t="shared" si="2"/>
        <v>0</v>
      </c>
    </row>
    <row r="19" spans="1:11" ht="15" thickBot="1">
      <c r="A19" s="1"/>
      <c r="B19" s="1"/>
      <c r="C19" s="1"/>
      <c r="D19" s="1"/>
      <c r="E19" s="82" t="s">
        <v>9</v>
      </c>
      <c r="F19" s="83"/>
      <c r="G19" s="84"/>
      <c r="H19" s="52">
        <f>SUM(H11:H18)</f>
        <v>0</v>
      </c>
      <c r="I19" s="28"/>
      <c r="J19" s="28"/>
      <c r="K19" s="52">
        <f>SUM(K11:K18)</f>
        <v>0</v>
      </c>
    </row>
    <row r="20" spans="1:11" ht="38.25">
      <c r="A20" s="1"/>
      <c r="B20" s="22" t="s">
        <v>59</v>
      </c>
      <c r="C20" s="1"/>
      <c r="D20" s="1"/>
      <c r="E20" s="18"/>
      <c r="F20" s="1"/>
      <c r="G20" s="1"/>
      <c r="H20" s="23"/>
      <c r="I20" s="1"/>
      <c r="J20" s="1"/>
      <c r="K20" s="23"/>
    </row>
    <row r="21" spans="1:11">
      <c r="A21" s="1"/>
      <c r="B21" s="22"/>
      <c r="C21" s="1"/>
      <c r="D21" s="1"/>
      <c r="E21" s="1"/>
      <c r="F21" s="1"/>
      <c r="G21" s="1"/>
      <c r="H21" s="1"/>
      <c r="I21" s="1"/>
      <c r="J21" s="1"/>
      <c r="K21" s="1"/>
    </row>
    <row r="22" spans="1:1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>
      <c r="A23" s="1"/>
      <c r="B23" s="1"/>
      <c r="C23" s="1"/>
      <c r="D23" s="1"/>
      <c r="E23" s="1"/>
      <c r="F23" s="1"/>
      <c r="G23" s="1"/>
      <c r="H23" s="77"/>
      <c r="I23" s="77"/>
      <c r="J23" s="77"/>
      <c r="K23" s="4"/>
    </row>
    <row r="28" spans="1:11" ht="33.75" customHeight="1"/>
  </sheetData>
  <mergeCells count="17">
    <mergeCell ref="H23:J23"/>
    <mergeCell ref="F8:F9"/>
    <mergeCell ref="G8:G9"/>
    <mergeCell ref="H8:H9"/>
    <mergeCell ref="I8:J8"/>
    <mergeCell ref="E19:G19"/>
    <mergeCell ref="A1:K1"/>
    <mergeCell ref="A2:K2"/>
    <mergeCell ref="A3:K3"/>
    <mergeCell ref="A5:K5"/>
    <mergeCell ref="K8:K9"/>
    <mergeCell ref="A6:K6"/>
    <mergeCell ref="A8:A9"/>
    <mergeCell ref="B8:B9"/>
    <mergeCell ref="C8:C9"/>
    <mergeCell ref="D8:D9"/>
    <mergeCell ref="E8:E9"/>
  </mergeCells>
  <pageMargins left="0.70866141732283472" right="0.70866141732283472" top="0.74803149606299213" bottom="0.74803149606299213" header="0.31496062992125984" footer="0.31496062992125984"/>
  <pageSetup paperSize="9" scale="9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4D65A-205F-4E74-9A0E-3DCA166FA665}">
  <dimension ref="A1:K34"/>
  <sheetViews>
    <sheetView zoomScaleNormal="100" workbookViewId="0">
      <selection activeCell="I11" sqref="I11:I31"/>
    </sheetView>
  </sheetViews>
  <sheetFormatPr defaultRowHeight="14.25"/>
  <cols>
    <col min="1" max="1" width="6.25" customWidth="1"/>
    <col min="2" max="2" width="37.5" customWidth="1"/>
    <col min="3" max="3" width="15" customWidth="1"/>
    <col min="4" max="4" width="9.75" customWidth="1"/>
    <col min="5" max="5" width="5.625" customWidth="1"/>
    <col min="6" max="6" width="10.125" bestFit="1" customWidth="1"/>
    <col min="8" max="8" width="10.125" bestFit="1" customWidth="1"/>
    <col min="11" max="11" width="10.125" bestFit="1" customWidth="1"/>
  </cols>
  <sheetData>
    <row r="1" spans="1:11">
      <c r="A1" s="95" t="s">
        <v>134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>
      <c r="A2" s="86" t="s">
        <v>86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30" customHeight="1">
      <c r="A3" s="77" t="s">
        <v>87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>
      <c r="A5" s="82" t="s">
        <v>88</v>
      </c>
      <c r="B5" s="88"/>
      <c r="C5" s="88"/>
      <c r="D5" s="88"/>
      <c r="E5" s="88"/>
      <c r="F5" s="88"/>
      <c r="G5" s="88"/>
      <c r="H5" s="88"/>
      <c r="I5" s="88"/>
      <c r="J5" s="88"/>
      <c r="K5" s="88"/>
    </row>
    <row r="6" spans="1:11">
      <c r="A6" s="89" t="s">
        <v>112</v>
      </c>
      <c r="B6" s="83"/>
      <c r="C6" s="83"/>
      <c r="D6" s="83"/>
      <c r="E6" s="83"/>
      <c r="F6" s="83"/>
      <c r="G6" s="83"/>
      <c r="H6" s="83"/>
      <c r="I6" s="83"/>
      <c r="J6" s="83"/>
      <c r="K6" s="83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78" t="s">
        <v>0</v>
      </c>
      <c r="B8" s="78" t="s">
        <v>1</v>
      </c>
      <c r="C8" s="80" t="s">
        <v>15</v>
      </c>
      <c r="D8" s="80" t="s">
        <v>14</v>
      </c>
      <c r="E8" s="78" t="s">
        <v>2</v>
      </c>
      <c r="F8" s="78" t="s">
        <v>3</v>
      </c>
      <c r="G8" s="80" t="s">
        <v>4</v>
      </c>
      <c r="H8" s="80" t="s">
        <v>5</v>
      </c>
      <c r="I8" s="80" t="s">
        <v>6</v>
      </c>
      <c r="J8" s="81"/>
      <c r="K8" s="80" t="s">
        <v>8</v>
      </c>
    </row>
    <row r="9" spans="1:11" ht="25.5">
      <c r="A9" s="79"/>
      <c r="B9" s="79"/>
      <c r="C9" s="79"/>
      <c r="D9" s="80"/>
      <c r="E9" s="79"/>
      <c r="F9" s="79"/>
      <c r="G9" s="79"/>
      <c r="H9" s="79"/>
      <c r="I9" s="9" t="s">
        <v>10</v>
      </c>
      <c r="J9" s="9" t="s">
        <v>7</v>
      </c>
      <c r="K9" s="80"/>
    </row>
    <row r="10" spans="1:11">
      <c r="A10" s="5">
        <v>1</v>
      </c>
      <c r="B10" s="20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</row>
    <row r="11" spans="1:11">
      <c r="A11" s="21">
        <v>1</v>
      </c>
      <c r="B11" s="38" t="s">
        <v>71</v>
      </c>
      <c r="C11" s="19"/>
      <c r="D11" s="8"/>
      <c r="E11" s="7" t="s">
        <v>13</v>
      </c>
      <c r="F11" s="11">
        <v>150</v>
      </c>
      <c r="G11" s="3"/>
      <c r="H11" s="47">
        <f t="shared" ref="H11:H31" si="0">ROUND(F11*G11,2)</f>
        <v>0</v>
      </c>
      <c r="I11" s="2"/>
      <c r="J11" s="3">
        <f>+H11*I11%</f>
        <v>0</v>
      </c>
      <c r="K11" s="46">
        <f>ROUND(H11+J11,2)</f>
        <v>0</v>
      </c>
    </row>
    <row r="12" spans="1:11">
      <c r="A12" s="21">
        <v>2</v>
      </c>
      <c r="B12" s="38" t="s">
        <v>85</v>
      </c>
      <c r="C12" s="19"/>
      <c r="D12" s="8"/>
      <c r="E12" s="7" t="s">
        <v>13</v>
      </c>
      <c r="F12" s="11">
        <v>150</v>
      </c>
      <c r="G12" s="3"/>
      <c r="H12" s="47">
        <f t="shared" si="0"/>
        <v>0</v>
      </c>
      <c r="I12" s="2"/>
      <c r="J12" s="3">
        <f t="shared" ref="J12:J31" si="1">+H12*I12%</f>
        <v>0</v>
      </c>
      <c r="K12" s="46">
        <f t="shared" ref="K12:K31" si="2">ROUND(H12+J12,2)</f>
        <v>0</v>
      </c>
    </row>
    <row r="13" spans="1:11">
      <c r="A13" s="21">
        <v>3</v>
      </c>
      <c r="B13" s="38" t="s">
        <v>60</v>
      </c>
      <c r="C13" s="19"/>
      <c r="D13" s="8"/>
      <c r="E13" s="7" t="s">
        <v>13</v>
      </c>
      <c r="F13" s="11">
        <v>150</v>
      </c>
      <c r="G13" s="3"/>
      <c r="H13" s="47">
        <f t="shared" si="0"/>
        <v>0</v>
      </c>
      <c r="I13" s="2"/>
      <c r="J13" s="3">
        <f t="shared" si="1"/>
        <v>0</v>
      </c>
      <c r="K13" s="46">
        <f t="shared" si="2"/>
        <v>0</v>
      </c>
    </row>
    <row r="14" spans="1:11">
      <c r="A14" s="21">
        <v>4</v>
      </c>
      <c r="B14" s="38" t="s">
        <v>61</v>
      </c>
      <c r="C14" s="19"/>
      <c r="D14" s="8"/>
      <c r="E14" s="7" t="s">
        <v>13</v>
      </c>
      <c r="F14" s="11">
        <v>300</v>
      </c>
      <c r="G14" s="3"/>
      <c r="H14" s="47">
        <f t="shared" si="0"/>
        <v>0</v>
      </c>
      <c r="I14" s="2"/>
      <c r="J14" s="3">
        <f t="shared" si="1"/>
        <v>0</v>
      </c>
      <c r="K14" s="46">
        <f t="shared" si="2"/>
        <v>0</v>
      </c>
    </row>
    <row r="15" spans="1:11">
      <c r="A15" s="21">
        <v>5</v>
      </c>
      <c r="B15" s="38" t="s">
        <v>62</v>
      </c>
      <c r="C15" s="19"/>
      <c r="D15" s="8"/>
      <c r="E15" s="7" t="s">
        <v>13</v>
      </c>
      <c r="F15" s="11">
        <v>200</v>
      </c>
      <c r="G15" s="3"/>
      <c r="H15" s="47">
        <f t="shared" si="0"/>
        <v>0</v>
      </c>
      <c r="I15" s="2"/>
      <c r="J15" s="3">
        <f t="shared" si="1"/>
        <v>0</v>
      </c>
      <c r="K15" s="46">
        <f t="shared" si="2"/>
        <v>0</v>
      </c>
    </row>
    <row r="16" spans="1:11">
      <c r="A16" s="21">
        <v>6</v>
      </c>
      <c r="B16" s="38" t="s">
        <v>63</v>
      </c>
      <c r="C16" s="19"/>
      <c r="D16" s="8"/>
      <c r="E16" s="7" t="s">
        <v>13</v>
      </c>
      <c r="F16" s="11">
        <v>150</v>
      </c>
      <c r="G16" s="3"/>
      <c r="H16" s="47">
        <f t="shared" si="0"/>
        <v>0</v>
      </c>
      <c r="I16" s="2"/>
      <c r="J16" s="3">
        <f t="shared" si="1"/>
        <v>0</v>
      </c>
      <c r="K16" s="46">
        <f t="shared" si="2"/>
        <v>0</v>
      </c>
    </row>
    <row r="17" spans="1:11">
      <c r="A17" s="21">
        <v>7</v>
      </c>
      <c r="B17" s="38" t="s">
        <v>64</v>
      </c>
      <c r="C17" s="19"/>
      <c r="D17" s="8"/>
      <c r="E17" s="7" t="s">
        <v>13</v>
      </c>
      <c r="F17" s="11">
        <v>700</v>
      </c>
      <c r="G17" s="3"/>
      <c r="H17" s="47">
        <f t="shared" si="0"/>
        <v>0</v>
      </c>
      <c r="I17" s="2"/>
      <c r="J17" s="3">
        <f t="shared" si="1"/>
        <v>0</v>
      </c>
      <c r="K17" s="46">
        <f t="shared" si="2"/>
        <v>0</v>
      </c>
    </row>
    <row r="18" spans="1:11" ht="25.5">
      <c r="A18" s="21">
        <v>8</v>
      </c>
      <c r="B18" s="39" t="s">
        <v>72</v>
      </c>
      <c r="C18" s="8"/>
      <c r="D18" s="8"/>
      <c r="E18" s="7" t="s">
        <v>13</v>
      </c>
      <c r="F18" s="11">
        <v>65</v>
      </c>
      <c r="G18" s="3"/>
      <c r="H18" s="47">
        <f t="shared" si="0"/>
        <v>0</v>
      </c>
      <c r="I18" s="2"/>
      <c r="J18" s="3">
        <f t="shared" si="1"/>
        <v>0</v>
      </c>
      <c r="K18" s="46">
        <f t="shared" si="2"/>
        <v>0</v>
      </c>
    </row>
    <row r="19" spans="1:11" ht="25.5">
      <c r="A19" s="21">
        <v>9</v>
      </c>
      <c r="B19" s="10" t="s">
        <v>73</v>
      </c>
      <c r="C19" s="8"/>
      <c r="D19" s="8"/>
      <c r="E19" s="7" t="s">
        <v>13</v>
      </c>
      <c r="F19" s="11">
        <v>65</v>
      </c>
      <c r="G19" s="3"/>
      <c r="H19" s="47">
        <f t="shared" si="0"/>
        <v>0</v>
      </c>
      <c r="I19" s="2"/>
      <c r="J19" s="3">
        <f t="shared" si="1"/>
        <v>0</v>
      </c>
      <c r="K19" s="46">
        <f t="shared" si="2"/>
        <v>0</v>
      </c>
    </row>
    <row r="20" spans="1:11">
      <c r="A20" s="21">
        <v>10</v>
      </c>
      <c r="B20" s="10" t="s">
        <v>74</v>
      </c>
      <c r="C20" s="8"/>
      <c r="D20" s="8"/>
      <c r="E20" s="7" t="s">
        <v>11</v>
      </c>
      <c r="F20" s="11">
        <v>28000</v>
      </c>
      <c r="G20" s="3"/>
      <c r="H20" s="47">
        <f t="shared" si="0"/>
        <v>0</v>
      </c>
      <c r="I20" s="2"/>
      <c r="J20" s="3">
        <f t="shared" si="1"/>
        <v>0</v>
      </c>
      <c r="K20" s="46">
        <f t="shared" si="2"/>
        <v>0</v>
      </c>
    </row>
    <row r="21" spans="1:11">
      <c r="A21" s="21">
        <v>11</v>
      </c>
      <c r="B21" s="10" t="s">
        <v>75</v>
      </c>
      <c r="C21" s="8"/>
      <c r="D21" s="8"/>
      <c r="E21" s="7" t="s">
        <v>11</v>
      </c>
      <c r="F21" s="11">
        <v>34000</v>
      </c>
      <c r="G21" s="3"/>
      <c r="H21" s="47">
        <f t="shared" si="0"/>
        <v>0</v>
      </c>
      <c r="I21" s="2"/>
      <c r="J21" s="3">
        <f t="shared" si="1"/>
        <v>0</v>
      </c>
      <c r="K21" s="46">
        <f t="shared" si="2"/>
        <v>0</v>
      </c>
    </row>
    <row r="22" spans="1:11">
      <c r="A22" s="21">
        <v>12</v>
      </c>
      <c r="B22" s="10" t="s">
        <v>76</v>
      </c>
      <c r="C22" s="8"/>
      <c r="D22" s="8"/>
      <c r="E22" s="7" t="s">
        <v>11</v>
      </c>
      <c r="F22" s="11">
        <v>40000</v>
      </c>
      <c r="G22" s="3"/>
      <c r="H22" s="47">
        <f t="shared" si="0"/>
        <v>0</v>
      </c>
      <c r="I22" s="2"/>
      <c r="J22" s="3">
        <f t="shared" si="1"/>
        <v>0</v>
      </c>
      <c r="K22" s="46">
        <f t="shared" si="2"/>
        <v>0</v>
      </c>
    </row>
    <row r="23" spans="1:11">
      <c r="A23" s="21">
        <v>13</v>
      </c>
      <c r="B23" s="10" t="s">
        <v>77</v>
      </c>
      <c r="C23" s="8"/>
      <c r="D23" s="8"/>
      <c r="E23" s="7" t="s">
        <v>11</v>
      </c>
      <c r="F23" s="11">
        <v>42000</v>
      </c>
      <c r="G23" s="3"/>
      <c r="H23" s="47">
        <f t="shared" si="0"/>
        <v>0</v>
      </c>
      <c r="I23" s="2"/>
      <c r="J23" s="3">
        <f t="shared" si="1"/>
        <v>0</v>
      </c>
      <c r="K23" s="46">
        <f t="shared" si="2"/>
        <v>0</v>
      </c>
    </row>
    <row r="24" spans="1:11" ht="25.5">
      <c r="A24" s="21">
        <v>14</v>
      </c>
      <c r="B24" s="10" t="s">
        <v>65</v>
      </c>
      <c r="C24" s="8"/>
      <c r="D24" s="8"/>
      <c r="E24" s="7" t="s">
        <v>11</v>
      </c>
      <c r="F24" s="11">
        <v>900</v>
      </c>
      <c r="G24" s="3"/>
      <c r="H24" s="47">
        <f t="shared" si="0"/>
        <v>0</v>
      </c>
      <c r="I24" s="2"/>
      <c r="J24" s="3">
        <f t="shared" si="1"/>
        <v>0</v>
      </c>
      <c r="K24" s="46">
        <f t="shared" si="2"/>
        <v>0</v>
      </c>
    </row>
    <row r="25" spans="1:11" ht="25.5">
      <c r="A25" s="21">
        <v>15</v>
      </c>
      <c r="B25" s="10" t="s">
        <v>66</v>
      </c>
      <c r="C25" s="8"/>
      <c r="D25" s="8"/>
      <c r="E25" s="7" t="s">
        <v>11</v>
      </c>
      <c r="F25" s="11">
        <v>5000</v>
      </c>
      <c r="G25" s="3"/>
      <c r="H25" s="47">
        <f t="shared" si="0"/>
        <v>0</v>
      </c>
      <c r="I25" s="2"/>
      <c r="J25" s="3">
        <f t="shared" si="1"/>
        <v>0</v>
      </c>
      <c r="K25" s="46">
        <f t="shared" si="2"/>
        <v>0</v>
      </c>
    </row>
    <row r="26" spans="1:11" ht="89.25">
      <c r="A26" s="21">
        <v>16</v>
      </c>
      <c r="B26" s="10" t="s">
        <v>67</v>
      </c>
      <c r="C26" s="8"/>
      <c r="D26" s="8"/>
      <c r="E26" s="7" t="s">
        <v>11</v>
      </c>
      <c r="F26" s="11">
        <v>6000</v>
      </c>
      <c r="G26" s="3"/>
      <c r="H26" s="47">
        <f t="shared" si="0"/>
        <v>0</v>
      </c>
      <c r="I26" s="2"/>
      <c r="J26" s="3">
        <f t="shared" si="1"/>
        <v>0</v>
      </c>
      <c r="K26" s="46">
        <f t="shared" si="2"/>
        <v>0</v>
      </c>
    </row>
    <row r="27" spans="1:11" ht="76.5">
      <c r="A27" s="21">
        <v>17</v>
      </c>
      <c r="B27" s="10" t="s">
        <v>78</v>
      </c>
      <c r="C27" s="8"/>
      <c r="D27" s="8"/>
      <c r="E27" s="7" t="s">
        <v>11</v>
      </c>
      <c r="F27" s="11">
        <v>4000</v>
      </c>
      <c r="G27" s="3"/>
      <c r="H27" s="47">
        <f t="shared" si="0"/>
        <v>0</v>
      </c>
      <c r="I27" s="2"/>
      <c r="J27" s="3">
        <f t="shared" si="1"/>
        <v>0</v>
      </c>
      <c r="K27" s="46">
        <f t="shared" si="2"/>
        <v>0</v>
      </c>
    </row>
    <row r="28" spans="1:11" ht="102">
      <c r="A28" s="21">
        <v>18</v>
      </c>
      <c r="B28" s="10" t="s">
        <v>79</v>
      </c>
      <c r="C28" s="8"/>
      <c r="D28" s="8"/>
      <c r="E28" s="7" t="s">
        <v>11</v>
      </c>
      <c r="F28" s="11">
        <v>8600</v>
      </c>
      <c r="G28" s="3"/>
      <c r="H28" s="47">
        <f t="shared" si="0"/>
        <v>0</v>
      </c>
      <c r="I28" s="2"/>
      <c r="J28" s="3">
        <f t="shared" si="1"/>
        <v>0</v>
      </c>
      <c r="K28" s="46">
        <f t="shared" si="2"/>
        <v>0</v>
      </c>
    </row>
    <row r="29" spans="1:11" ht="25.5">
      <c r="A29" s="21">
        <v>19</v>
      </c>
      <c r="B29" s="10" t="s">
        <v>68</v>
      </c>
      <c r="C29" s="8"/>
      <c r="D29" s="8"/>
      <c r="E29" s="7" t="s">
        <v>11</v>
      </c>
      <c r="F29" s="11">
        <v>3000</v>
      </c>
      <c r="G29" s="3"/>
      <c r="H29" s="47">
        <f t="shared" si="0"/>
        <v>0</v>
      </c>
      <c r="I29" s="2"/>
      <c r="J29" s="3">
        <f t="shared" si="1"/>
        <v>0</v>
      </c>
      <c r="K29" s="46">
        <f t="shared" si="2"/>
        <v>0</v>
      </c>
    </row>
    <row r="30" spans="1:11" ht="25.5">
      <c r="A30" s="21">
        <v>20</v>
      </c>
      <c r="B30" s="10" t="s">
        <v>69</v>
      </c>
      <c r="C30" s="8"/>
      <c r="D30" s="8"/>
      <c r="E30" s="7" t="s">
        <v>11</v>
      </c>
      <c r="F30" s="11">
        <v>3000</v>
      </c>
      <c r="G30" s="3"/>
      <c r="H30" s="47">
        <f t="shared" si="0"/>
        <v>0</v>
      </c>
      <c r="I30" s="2"/>
      <c r="J30" s="3">
        <f t="shared" si="1"/>
        <v>0</v>
      </c>
      <c r="K30" s="46">
        <f t="shared" si="2"/>
        <v>0</v>
      </c>
    </row>
    <row r="31" spans="1:11" ht="90" thickBot="1">
      <c r="A31" s="21">
        <v>21</v>
      </c>
      <c r="B31" s="10" t="s">
        <v>70</v>
      </c>
      <c r="C31" s="8"/>
      <c r="D31" s="8"/>
      <c r="E31" s="7" t="s">
        <v>11</v>
      </c>
      <c r="F31" s="11">
        <v>10000</v>
      </c>
      <c r="G31" s="3"/>
      <c r="H31" s="47">
        <f t="shared" si="0"/>
        <v>0</v>
      </c>
      <c r="I31" s="2"/>
      <c r="J31" s="3">
        <f t="shared" si="1"/>
        <v>0</v>
      </c>
      <c r="K31" s="46">
        <f t="shared" si="2"/>
        <v>0</v>
      </c>
    </row>
    <row r="32" spans="1:11" ht="15" thickBot="1">
      <c r="A32" s="25"/>
      <c r="B32" s="26"/>
      <c r="C32" s="27"/>
      <c r="D32" s="27"/>
      <c r="E32" s="90" t="s">
        <v>9</v>
      </c>
      <c r="F32" s="90"/>
      <c r="G32" s="91"/>
      <c r="H32" s="57">
        <f>SUM(H11:H31)</f>
        <v>0</v>
      </c>
      <c r="I32" s="29"/>
      <c r="J32" s="29"/>
      <c r="K32" s="56">
        <f>SUM(K11:K31)</f>
        <v>0</v>
      </c>
    </row>
    <row r="33" spans="1:11">
      <c r="A33" s="1"/>
      <c r="B33" s="22"/>
      <c r="C33" s="1"/>
      <c r="D33" s="1"/>
      <c r="E33" s="1"/>
      <c r="F33" s="1"/>
      <c r="G33" s="1"/>
      <c r="H33" s="1"/>
      <c r="I33" s="1"/>
      <c r="J33" s="1"/>
      <c r="K33" s="1"/>
    </row>
    <row r="34" spans="1:11" ht="344.25">
      <c r="A34" s="1"/>
      <c r="B34" s="22" t="s">
        <v>119</v>
      </c>
      <c r="C34" s="1"/>
      <c r="D34" s="1"/>
      <c r="E34" s="1"/>
      <c r="F34" s="1"/>
      <c r="G34" s="1"/>
      <c r="H34" s="1"/>
      <c r="I34" s="1"/>
      <c r="J34" s="1"/>
      <c r="K34" s="1"/>
    </row>
  </sheetData>
  <mergeCells count="16">
    <mergeCell ref="E32:G32"/>
    <mergeCell ref="A1:K1"/>
    <mergeCell ref="A2:K2"/>
    <mergeCell ref="A3:K3"/>
    <mergeCell ref="A5:K5"/>
    <mergeCell ref="A6:K6"/>
    <mergeCell ref="A8:A9"/>
    <mergeCell ref="B8:B9"/>
    <mergeCell ref="C8:C9"/>
    <mergeCell ref="D8:D9"/>
    <mergeCell ref="E8:E9"/>
    <mergeCell ref="F8:F9"/>
    <mergeCell ref="G8:G9"/>
    <mergeCell ref="H8:H9"/>
    <mergeCell ref="I8:J8"/>
    <mergeCell ref="K8:K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01E57-EB33-4AAF-ADC0-4CA2228B30D2}">
  <dimension ref="A1:K16"/>
  <sheetViews>
    <sheetView workbookViewId="0">
      <selection activeCell="K18" sqref="K18"/>
    </sheetView>
  </sheetViews>
  <sheetFormatPr defaultRowHeight="14.25"/>
  <cols>
    <col min="1" max="1" width="6.875" customWidth="1"/>
    <col min="2" max="2" width="20.5" customWidth="1"/>
    <col min="3" max="3" width="12.5" customWidth="1"/>
    <col min="4" max="4" width="12.125" customWidth="1"/>
  </cols>
  <sheetData>
    <row r="1" spans="1:11" s="35" customFormat="1" ht="15" customHeight="1">
      <c r="A1" s="95" t="s">
        <v>134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s="35" customFormat="1" ht="15">
      <c r="A2" s="86" t="s">
        <v>86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s="35" customFormat="1" ht="28.5" customHeight="1">
      <c r="A3" s="77" t="s">
        <v>87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s="35" customFormat="1" ht="1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s="35" customFormat="1" ht="15">
      <c r="A5" s="82" t="s">
        <v>88</v>
      </c>
      <c r="B5" s="88"/>
      <c r="C5" s="88"/>
      <c r="D5" s="88"/>
      <c r="E5" s="88"/>
      <c r="F5" s="88"/>
      <c r="G5" s="88"/>
      <c r="H5" s="88"/>
      <c r="I5" s="88"/>
      <c r="J5" s="88"/>
      <c r="K5" s="88"/>
    </row>
    <row r="6" spans="1:11">
      <c r="A6" s="89" t="s">
        <v>12</v>
      </c>
      <c r="B6" s="83"/>
      <c r="C6" s="83"/>
      <c r="D6" s="83"/>
      <c r="E6" s="83"/>
      <c r="F6" s="83"/>
      <c r="G6" s="83"/>
      <c r="H6" s="83"/>
      <c r="I6" s="83"/>
      <c r="J6" s="83"/>
      <c r="K6" s="83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78" t="s">
        <v>0</v>
      </c>
      <c r="B8" s="78" t="s">
        <v>1</v>
      </c>
      <c r="C8" s="80" t="s">
        <v>15</v>
      </c>
      <c r="D8" s="80" t="s">
        <v>14</v>
      </c>
      <c r="E8" s="78" t="s">
        <v>2</v>
      </c>
      <c r="F8" s="78" t="s">
        <v>3</v>
      </c>
      <c r="G8" s="80" t="s">
        <v>4</v>
      </c>
      <c r="H8" s="80" t="s">
        <v>5</v>
      </c>
      <c r="I8" s="80" t="s">
        <v>6</v>
      </c>
      <c r="J8" s="81"/>
      <c r="K8" s="80" t="s">
        <v>8</v>
      </c>
    </row>
    <row r="9" spans="1:11" ht="25.5">
      <c r="A9" s="79"/>
      <c r="B9" s="79"/>
      <c r="C9" s="79"/>
      <c r="D9" s="80"/>
      <c r="E9" s="79"/>
      <c r="F9" s="79"/>
      <c r="G9" s="79"/>
      <c r="H9" s="79"/>
      <c r="I9" s="9" t="s">
        <v>10</v>
      </c>
      <c r="J9" s="9" t="s">
        <v>7</v>
      </c>
      <c r="K9" s="80"/>
    </row>
    <row r="10" spans="1:11">
      <c r="A10" s="5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</row>
    <row r="11" spans="1:11" s="30" customFormat="1" ht="36" customHeight="1">
      <c r="A11" s="33">
        <v>1</v>
      </c>
      <c r="B11" s="34" t="s">
        <v>89</v>
      </c>
      <c r="C11" s="36"/>
      <c r="D11" s="36"/>
      <c r="E11" s="7" t="s">
        <v>11</v>
      </c>
      <c r="F11" s="11">
        <v>1000</v>
      </c>
      <c r="G11" s="32"/>
      <c r="H11" s="55">
        <f t="shared" ref="H11:H13" si="0">ROUND(F11*G11,2)</f>
        <v>0</v>
      </c>
      <c r="I11" s="33"/>
      <c r="J11" s="32">
        <f t="shared" ref="J11:J13" si="1">+H11*I11%</f>
        <v>0</v>
      </c>
      <c r="K11" s="53">
        <f t="shared" ref="K11:K13" si="2">ROUND(H11+J11,2)</f>
        <v>0</v>
      </c>
    </row>
    <row r="12" spans="1:11" s="30" customFormat="1" ht="25.5">
      <c r="A12" s="33">
        <v>2</v>
      </c>
      <c r="B12" s="34" t="s">
        <v>90</v>
      </c>
      <c r="C12" s="36"/>
      <c r="D12" s="36"/>
      <c r="E12" s="7" t="s">
        <v>11</v>
      </c>
      <c r="F12" s="11">
        <v>1000</v>
      </c>
      <c r="G12" s="32"/>
      <c r="H12" s="55">
        <f t="shared" si="0"/>
        <v>0</v>
      </c>
      <c r="I12" s="33"/>
      <c r="J12" s="32">
        <f t="shared" si="1"/>
        <v>0</v>
      </c>
      <c r="K12" s="53">
        <f t="shared" si="2"/>
        <v>0</v>
      </c>
    </row>
    <row r="13" spans="1:11" s="30" customFormat="1" ht="25.5">
      <c r="A13" s="33">
        <v>3</v>
      </c>
      <c r="B13" s="34" t="s">
        <v>91</v>
      </c>
      <c r="C13" s="36"/>
      <c r="D13" s="36"/>
      <c r="E13" s="7" t="s">
        <v>11</v>
      </c>
      <c r="F13" s="11">
        <v>1000</v>
      </c>
      <c r="G13" s="32"/>
      <c r="H13" s="55">
        <f t="shared" si="0"/>
        <v>0</v>
      </c>
      <c r="I13" s="33"/>
      <c r="J13" s="32">
        <f t="shared" si="1"/>
        <v>0</v>
      </c>
      <c r="K13" s="53">
        <f t="shared" si="2"/>
        <v>0</v>
      </c>
    </row>
    <row r="14" spans="1:11" ht="24.75" customHeight="1" thickBot="1">
      <c r="E14" s="92" t="s">
        <v>9</v>
      </c>
      <c r="F14" s="92"/>
      <c r="G14" s="92"/>
      <c r="H14" s="54">
        <f>SUM(H11:H13)</f>
        <v>0</v>
      </c>
      <c r="K14" s="54">
        <f>SUM(K11:K13)</f>
        <v>0</v>
      </c>
    </row>
    <row r="15" spans="1:11">
      <c r="B15" s="31"/>
      <c r="C15" s="1"/>
    </row>
    <row r="16" spans="1:11" s="30" customFormat="1" ht="127.5">
      <c r="B16" s="31" t="s">
        <v>105</v>
      </c>
    </row>
  </sheetData>
  <mergeCells count="16">
    <mergeCell ref="E14:G14"/>
    <mergeCell ref="A6:K6"/>
    <mergeCell ref="A8:A9"/>
    <mergeCell ref="B8:B9"/>
    <mergeCell ref="C8:C9"/>
    <mergeCell ref="D8:D9"/>
    <mergeCell ref="E8:E9"/>
    <mergeCell ref="F8:F9"/>
    <mergeCell ref="G8:G9"/>
    <mergeCell ref="H8:H9"/>
    <mergeCell ref="I8:J8"/>
    <mergeCell ref="A1:K1"/>
    <mergeCell ref="A2:K2"/>
    <mergeCell ref="A3:K3"/>
    <mergeCell ref="A5:K5"/>
    <mergeCell ref="K8:K9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Arkusz74">
    <pageSetUpPr fitToPage="1"/>
  </sheetPr>
  <dimension ref="A1:K13"/>
  <sheetViews>
    <sheetView zoomScale="80" zoomScaleNormal="80" workbookViewId="0">
      <selection activeCell="I55" sqref="I55"/>
    </sheetView>
  </sheetViews>
  <sheetFormatPr defaultRowHeight="14.25"/>
  <cols>
    <col min="1" max="1" width="4.5" customWidth="1"/>
    <col min="2" max="2" width="42.875" customWidth="1"/>
    <col min="8" max="8" width="9.75" bestFit="1" customWidth="1"/>
    <col min="11" max="11" width="9.75" bestFit="1" customWidth="1"/>
  </cols>
  <sheetData>
    <row r="1" spans="1:11" s="35" customFormat="1" ht="15" customHeight="1">
      <c r="A1" s="95" t="s">
        <v>134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s="35" customFormat="1" ht="15">
      <c r="A2" s="86" t="s">
        <v>86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s="35" customFormat="1" ht="28.5" customHeight="1">
      <c r="A3" s="77" t="s">
        <v>87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s="35" customFormat="1" ht="1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s="35" customFormat="1" ht="15">
      <c r="A5" s="82" t="s">
        <v>88</v>
      </c>
      <c r="B5" s="88"/>
      <c r="C5" s="88"/>
      <c r="D5" s="88"/>
      <c r="E5" s="88"/>
      <c r="F5" s="88"/>
      <c r="G5" s="88"/>
      <c r="H5" s="88"/>
      <c r="I5" s="88"/>
      <c r="J5" s="88"/>
      <c r="K5" s="88"/>
    </row>
    <row r="6" spans="1:11">
      <c r="A6" s="89" t="s">
        <v>113</v>
      </c>
      <c r="B6" s="83"/>
      <c r="C6" s="83"/>
      <c r="D6" s="83"/>
      <c r="E6" s="83"/>
      <c r="F6" s="83"/>
      <c r="G6" s="83"/>
      <c r="H6" s="83"/>
      <c r="I6" s="83"/>
      <c r="J6" s="83"/>
      <c r="K6" s="83"/>
    </row>
    <row r="8" spans="1:11">
      <c r="A8" s="78" t="s">
        <v>0</v>
      </c>
      <c r="B8" s="78" t="s">
        <v>1</v>
      </c>
      <c r="C8" s="80" t="s">
        <v>15</v>
      </c>
      <c r="D8" s="80" t="s">
        <v>14</v>
      </c>
      <c r="E8" s="78" t="s">
        <v>2</v>
      </c>
      <c r="F8" s="78" t="s">
        <v>3</v>
      </c>
      <c r="G8" s="80" t="s">
        <v>4</v>
      </c>
      <c r="H8" s="80" t="s">
        <v>5</v>
      </c>
      <c r="I8" s="80" t="s">
        <v>6</v>
      </c>
      <c r="J8" s="81"/>
      <c r="K8" s="80" t="s">
        <v>8</v>
      </c>
    </row>
    <row r="9" spans="1:11" ht="25.5">
      <c r="A9" s="79"/>
      <c r="B9" s="79"/>
      <c r="C9" s="79"/>
      <c r="D9" s="80"/>
      <c r="E9" s="79"/>
      <c r="F9" s="79"/>
      <c r="G9" s="79"/>
      <c r="H9" s="79"/>
      <c r="I9" s="9" t="s">
        <v>10</v>
      </c>
      <c r="J9" s="9" t="s">
        <v>7</v>
      </c>
      <c r="K9" s="80"/>
    </row>
    <row r="10" spans="1:11" ht="14.25" customHeight="1">
      <c r="A10" s="5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</row>
    <row r="11" spans="1:11" ht="409.5" customHeight="1">
      <c r="A11" s="2">
        <v>1</v>
      </c>
      <c r="B11" s="10" t="s">
        <v>108</v>
      </c>
      <c r="C11" s="8"/>
      <c r="D11" s="8"/>
      <c r="E11" s="7" t="s">
        <v>13</v>
      </c>
      <c r="F11" s="11">
        <v>200</v>
      </c>
      <c r="G11" s="3"/>
      <c r="H11" s="47">
        <f t="shared" ref="H11" si="0">ROUND(F11*G11,2)</f>
        <v>0</v>
      </c>
      <c r="I11" s="2"/>
      <c r="J11" s="3">
        <f>+H11*I11%</f>
        <v>0</v>
      </c>
      <c r="K11" s="46">
        <f>ROUND(H11+J11,2)</f>
        <v>0</v>
      </c>
    </row>
    <row r="12" spans="1:11" ht="317.25" customHeight="1">
      <c r="A12" s="2">
        <v>2</v>
      </c>
      <c r="B12" s="10" t="s">
        <v>107</v>
      </c>
      <c r="C12" s="8"/>
      <c r="D12" s="8"/>
      <c r="E12" s="7" t="s">
        <v>13</v>
      </c>
      <c r="F12" s="11">
        <v>200</v>
      </c>
      <c r="G12" s="3"/>
      <c r="H12" s="47">
        <f t="shared" ref="H12" si="1">ROUND(F12*G12,2)</f>
        <v>0</v>
      </c>
      <c r="I12" s="2"/>
      <c r="J12" s="3">
        <f>+H12*I12%</f>
        <v>0</v>
      </c>
      <c r="K12" s="46">
        <f>ROUND(H12+J12,2)</f>
        <v>0</v>
      </c>
    </row>
    <row r="13" spans="1:11" ht="15" thickBot="1">
      <c r="E13" s="82" t="s">
        <v>9</v>
      </c>
      <c r="F13" s="83"/>
      <c r="G13" s="84"/>
      <c r="H13" s="52">
        <f>SUM(H11:H12)</f>
        <v>0</v>
      </c>
      <c r="I13" s="28"/>
      <c r="J13" s="28"/>
      <c r="K13" s="52">
        <f>SUM(K11:K12)</f>
        <v>0</v>
      </c>
    </row>
  </sheetData>
  <mergeCells count="16">
    <mergeCell ref="A1:K1"/>
    <mergeCell ref="A2:K2"/>
    <mergeCell ref="A3:K3"/>
    <mergeCell ref="A5:K5"/>
    <mergeCell ref="E13:G13"/>
    <mergeCell ref="A6:K6"/>
    <mergeCell ref="A8:A9"/>
    <mergeCell ref="B8:B9"/>
    <mergeCell ref="C8:C9"/>
    <mergeCell ref="D8:D9"/>
    <mergeCell ref="E8:E9"/>
    <mergeCell ref="F8:F9"/>
    <mergeCell ref="G8:G9"/>
    <mergeCell ref="H8:H9"/>
    <mergeCell ref="I8:J8"/>
    <mergeCell ref="K8:K9"/>
  </mergeCells>
  <pageMargins left="0.70866141732283472" right="0.70866141732283472" top="0.74803149606299213" bottom="0.74803149606299213" header="0.31496062992125984" footer="0.31496062992125984"/>
  <pageSetup paperSize="9" scale="9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Arkusz47">
    <pageSetUpPr fitToPage="1"/>
  </sheetPr>
  <dimension ref="A1:M21"/>
  <sheetViews>
    <sheetView workbookViewId="0">
      <selection activeCell="I12" sqref="I12"/>
    </sheetView>
  </sheetViews>
  <sheetFormatPr defaultRowHeight="14.25"/>
  <cols>
    <col min="1" max="1" width="6.25" customWidth="1"/>
    <col min="2" max="2" width="37.5" customWidth="1"/>
    <col min="3" max="3" width="15" customWidth="1"/>
    <col min="4" max="4" width="9.75" customWidth="1"/>
    <col min="5" max="5" width="5.625" customWidth="1"/>
    <col min="6" max="6" width="10.125" bestFit="1" customWidth="1"/>
    <col min="8" max="8" width="9.25" bestFit="1" customWidth="1"/>
    <col min="11" max="11" width="9.25" bestFit="1" customWidth="1"/>
  </cols>
  <sheetData>
    <row r="1" spans="1:13" s="1" customFormat="1" ht="15" customHeight="1">
      <c r="A1" s="95" t="s">
        <v>134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3" s="1" customFormat="1" ht="12.75">
      <c r="A2" s="86" t="s">
        <v>86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3" s="1" customFormat="1" ht="28.5" customHeight="1">
      <c r="A3" s="77" t="s">
        <v>87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3" s="1" customFormat="1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3" s="1" customFormat="1" ht="12.75">
      <c r="A5" s="82" t="s">
        <v>88</v>
      </c>
      <c r="B5" s="88"/>
      <c r="C5" s="88"/>
      <c r="D5" s="88"/>
      <c r="E5" s="88"/>
      <c r="F5" s="88"/>
      <c r="G5" s="88"/>
      <c r="H5" s="88"/>
      <c r="I5" s="88"/>
      <c r="J5" s="88"/>
      <c r="K5" s="88"/>
    </row>
    <row r="6" spans="1:13" s="37" customFormat="1" ht="12.75">
      <c r="A6" s="89" t="s">
        <v>114</v>
      </c>
      <c r="B6" s="83"/>
      <c r="C6" s="83"/>
      <c r="D6" s="83"/>
      <c r="E6" s="83"/>
      <c r="F6" s="83"/>
      <c r="G6" s="83"/>
      <c r="H6" s="83"/>
      <c r="I6" s="83"/>
      <c r="J6" s="83"/>
      <c r="K6" s="83"/>
    </row>
    <row r="7" spans="1:13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3">
      <c r="A8" s="78" t="s">
        <v>0</v>
      </c>
      <c r="B8" s="78" t="s">
        <v>1</v>
      </c>
      <c r="C8" s="80" t="s">
        <v>15</v>
      </c>
      <c r="D8" s="80" t="s">
        <v>14</v>
      </c>
      <c r="E8" s="78" t="s">
        <v>2</v>
      </c>
      <c r="F8" s="78" t="s">
        <v>3</v>
      </c>
      <c r="G8" s="80" t="s">
        <v>4</v>
      </c>
      <c r="H8" s="80" t="s">
        <v>5</v>
      </c>
      <c r="I8" s="80" t="s">
        <v>6</v>
      </c>
      <c r="J8" s="81"/>
      <c r="K8" s="80" t="s">
        <v>8</v>
      </c>
    </row>
    <row r="9" spans="1:13" ht="25.5">
      <c r="A9" s="79"/>
      <c r="B9" s="79"/>
      <c r="C9" s="79"/>
      <c r="D9" s="80"/>
      <c r="E9" s="79"/>
      <c r="F9" s="79"/>
      <c r="G9" s="79"/>
      <c r="H9" s="79"/>
      <c r="I9" s="9" t="s">
        <v>10</v>
      </c>
      <c r="J9" s="9" t="s">
        <v>7</v>
      </c>
      <c r="K9" s="80"/>
    </row>
    <row r="10" spans="1:13">
      <c r="A10" s="5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  <c r="M10" t="s">
        <v>120</v>
      </c>
    </row>
    <row r="11" spans="1:13" ht="38.25">
      <c r="A11" s="2">
        <v>1</v>
      </c>
      <c r="B11" s="10" t="s">
        <v>81</v>
      </c>
      <c r="C11" s="8"/>
      <c r="D11" s="8"/>
      <c r="E11" s="7" t="s">
        <v>11</v>
      </c>
      <c r="F11" s="11">
        <v>150</v>
      </c>
      <c r="G11" s="3"/>
      <c r="H11" s="47">
        <f t="shared" ref="H11:H12" si="0">ROUND(F11*G11,2)</f>
        <v>0</v>
      </c>
      <c r="I11" s="2"/>
      <c r="J11" s="3">
        <f>+H11*I11%</f>
        <v>0</v>
      </c>
      <c r="K11" s="46">
        <f>ROUND(H11+J11,2)</f>
        <v>0</v>
      </c>
    </row>
    <row r="12" spans="1:13" ht="38.25">
      <c r="A12" s="2">
        <v>3</v>
      </c>
      <c r="B12" s="10" t="s">
        <v>80</v>
      </c>
      <c r="C12" s="8"/>
      <c r="D12" s="8"/>
      <c r="E12" s="7" t="s">
        <v>11</v>
      </c>
      <c r="F12" s="11">
        <v>300</v>
      </c>
      <c r="G12" s="3"/>
      <c r="H12" s="47">
        <f t="shared" si="0"/>
        <v>0</v>
      </c>
      <c r="I12" s="2"/>
      <c r="J12" s="3">
        <f t="shared" ref="J12" si="1">+H12*I12%</f>
        <v>0</v>
      </c>
      <c r="K12" s="46">
        <f t="shared" ref="K12" si="2">ROUND(H12+J12,2)</f>
        <v>0</v>
      </c>
    </row>
    <row r="13" spans="1:13" ht="15" thickBot="1">
      <c r="A13" s="1"/>
      <c r="B13" s="1"/>
      <c r="C13" s="1"/>
      <c r="D13" s="1"/>
      <c r="E13" s="82" t="s">
        <v>9</v>
      </c>
      <c r="F13" s="83"/>
      <c r="G13" s="84"/>
      <c r="H13" s="52">
        <f>SUM(H11:H12)</f>
        <v>0</v>
      </c>
      <c r="I13" s="28"/>
      <c r="J13" s="28"/>
      <c r="K13" s="52">
        <f>SUM(K11:K12)</f>
        <v>0</v>
      </c>
    </row>
    <row r="14" spans="1:13">
      <c r="A14" s="1"/>
      <c r="B14" s="22"/>
      <c r="C14" s="1"/>
      <c r="D14" s="1"/>
      <c r="E14" s="1"/>
      <c r="F14" s="1"/>
      <c r="G14" s="1"/>
      <c r="H14" s="1"/>
      <c r="I14" s="1"/>
      <c r="J14" s="1"/>
      <c r="K14" s="1"/>
    </row>
    <row r="15" spans="1:13">
      <c r="A15" s="1"/>
      <c r="B15" s="24"/>
      <c r="C15" s="1"/>
      <c r="D15" s="1"/>
      <c r="E15" s="1"/>
      <c r="F15" s="1"/>
      <c r="G15" s="1"/>
      <c r="H15" s="1"/>
      <c r="I15" s="1"/>
      <c r="J15" s="1"/>
      <c r="K15" s="1"/>
    </row>
    <row r="16" spans="1:13">
      <c r="A16" s="1"/>
      <c r="B16" s="1"/>
      <c r="C16" s="1"/>
      <c r="D16" s="1"/>
      <c r="E16" s="1"/>
      <c r="F16" s="1"/>
      <c r="G16" s="1"/>
      <c r="H16" s="77"/>
      <c r="I16" s="77"/>
      <c r="J16" s="77"/>
      <c r="K16" s="4"/>
    </row>
    <row r="21" ht="30" customHeight="1"/>
  </sheetData>
  <mergeCells count="17">
    <mergeCell ref="A1:K1"/>
    <mergeCell ref="A2:K2"/>
    <mergeCell ref="A3:K3"/>
    <mergeCell ref="A5:K5"/>
    <mergeCell ref="K8:K9"/>
    <mergeCell ref="A6:K6"/>
    <mergeCell ref="A8:A9"/>
    <mergeCell ref="B8:B9"/>
    <mergeCell ref="C8:C9"/>
    <mergeCell ref="D8:D9"/>
    <mergeCell ref="H16:J16"/>
    <mergeCell ref="F8:F9"/>
    <mergeCell ref="G8:G9"/>
    <mergeCell ref="H8:H9"/>
    <mergeCell ref="I8:J8"/>
    <mergeCell ref="E13:G13"/>
    <mergeCell ref="E8:E9"/>
  </mergeCells>
  <pageMargins left="0.70866141732283472" right="0.70866141732283472" top="0.74803149606299213" bottom="0.74803149606299213" header="0.31496062992125984" footer="0.31496062992125984"/>
  <pageSetup paperSize="9" scale="9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Arkusz50">
    <pageSetUpPr fitToPage="1"/>
  </sheetPr>
  <dimension ref="A1:K20"/>
  <sheetViews>
    <sheetView workbookViewId="0">
      <selection activeCell="I11" sqref="I11"/>
    </sheetView>
  </sheetViews>
  <sheetFormatPr defaultRowHeight="14.25"/>
  <cols>
    <col min="1" max="1" width="6.25" customWidth="1"/>
    <col min="2" max="2" width="37.5" customWidth="1"/>
    <col min="3" max="3" width="15" customWidth="1"/>
    <col min="4" max="4" width="9.75" customWidth="1"/>
    <col min="5" max="5" width="5.625" customWidth="1"/>
    <col min="6" max="6" width="10.125" bestFit="1" customWidth="1"/>
    <col min="8" max="8" width="9.25" bestFit="1" customWidth="1"/>
    <col min="11" max="11" width="9.25" bestFit="1" customWidth="1"/>
  </cols>
  <sheetData>
    <row r="1" spans="1:11" s="1" customFormat="1" ht="15" customHeight="1">
      <c r="A1" s="95" t="s">
        <v>134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s="1" customFormat="1" ht="12.75">
      <c r="A2" s="86" t="s">
        <v>86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s="1" customFormat="1" ht="28.5" customHeight="1">
      <c r="A3" s="77" t="s">
        <v>87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s="1" customFormat="1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s="1" customFormat="1" ht="12.75">
      <c r="A5" s="82" t="s">
        <v>88</v>
      </c>
      <c r="B5" s="88"/>
      <c r="C5" s="88"/>
      <c r="D5" s="88"/>
      <c r="E5" s="88"/>
      <c r="F5" s="88"/>
      <c r="G5" s="88"/>
      <c r="H5" s="88"/>
      <c r="I5" s="88"/>
      <c r="J5" s="88"/>
      <c r="K5" s="88"/>
    </row>
    <row r="6" spans="1:11" s="37" customFormat="1" ht="12.75">
      <c r="A6" s="89" t="s">
        <v>50</v>
      </c>
      <c r="B6" s="83"/>
      <c r="C6" s="83"/>
      <c r="D6" s="83"/>
      <c r="E6" s="83"/>
      <c r="F6" s="83"/>
      <c r="G6" s="83"/>
      <c r="H6" s="83"/>
      <c r="I6" s="83"/>
      <c r="J6" s="83"/>
      <c r="K6" s="83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78" t="s">
        <v>0</v>
      </c>
      <c r="B8" s="78" t="s">
        <v>1</v>
      </c>
      <c r="C8" s="80" t="s">
        <v>15</v>
      </c>
      <c r="D8" s="80" t="s">
        <v>14</v>
      </c>
      <c r="E8" s="78" t="s">
        <v>2</v>
      </c>
      <c r="F8" s="78" t="s">
        <v>3</v>
      </c>
      <c r="G8" s="80" t="s">
        <v>4</v>
      </c>
      <c r="H8" s="80" t="s">
        <v>5</v>
      </c>
      <c r="I8" s="80" t="s">
        <v>6</v>
      </c>
      <c r="J8" s="81"/>
      <c r="K8" s="80" t="s">
        <v>8</v>
      </c>
    </row>
    <row r="9" spans="1:11" ht="25.5">
      <c r="A9" s="79"/>
      <c r="B9" s="79"/>
      <c r="C9" s="79"/>
      <c r="D9" s="80"/>
      <c r="E9" s="79"/>
      <c r="F9" s="79"/>
      <c r="G9" s="79"/>
      <c r="H9" s="79"/>
      <c r="I9" s="9" t="s">
        <v>10</v>
      </c>
      <c r="J9" s="9" t="s">
        <v>7</v>
      </c>
      <c r="K9" s="80"/>
    </row>
    <row r="10" spans="1:11">
      <c r="A10" s="5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</row>
    <row r="11" spans="1:11" ht="98.25" customHeight="1">
      <c r="A11" s="2">
        <v>1</v>
      </c>
      <c r="B11" s="10" t="s">
        <v>82</v>
      </c>
      <c r="C11" s="8"/>
      <c r="D11" s="8"/>
      <c r="E11" s="7" t="s">
        <v>11</v>
      </c>
      <c r="F11" s="11">
        <v>1000</v>
      </c>
      <c r="G11" s="3"/>
      <c r="H11" s="47">
        <f t="shared" ref="H11" si="0">ROUND(F11*G11,2)</f>
        <v>0</v>
      </c>
      <c r="I11" s="2"/>
      <c r="J11" s="3">
        <f t="shared" ref="J11" si="1">+H11*I11%</f>
        <v>0</v>
      </c>
      <c r="K11" s="46">
        <f t="shared" ref="K11" si="2">ROUND(H11+J11,2)</f>
        <v>0</v>
      </c>
    </row>
    <row r="12" spans="1:11" ht="15" thickBot="1">
      <c r="A12" s="1"/>
      <c r="B12" s="1"/>
      <c r="C12" s="1"/>
      <c r="D12" s="1"/>
      <c r="E12" s="82" t="s">
        <v>9</v>
      </c>
      <c r="F12" s="83"/>
      <c r="G12" s="84"/>
      <c r="H12" s="52">
        <f>SUM(H11:H11)</f>
        <v>0</v>
      </c>
      <c r="I12" s="28"/>
      <c r="J12" s="28"/>
      <c r="K12" s="52">
        <f>SUM(K11:K11)</f>
        <v>0</v>
      </c>
    </row>
    <row r="13" spans="1:11">
      <c r="A13" s="1"/>
      <c r="B13" s="22"/>
      <c r="C13" s="1"/>
      <c r="D13" s="1"/>
      <c r="E13" s="1"/>
      <c r="F13" s="1"/>
      <c r="G13" s="1"/>
      <c r="H13" s="1"/>
      <c r="I13" s="1"/>
      <c r="J13" s="1"/>
      <c r="K13" s="1"/>
    </row>
    <row r="14" spans="1:11">
      <c r="A14" s="1"/>
      <c r="B14" s="24"/>
      <c r="C14" s="1"/>
      <c r="D14" s="1"/>
      <c r="E14" s="1"/>
      <c r="F14" s="1"/>
      <c r="G14" s="1"/>
      <c r="H14" s="1"/>
      <c r="I14" s="1"/>
      <c r="J14" s="1"/>
      <c r="K14" s="1"/>
    </row>
    <row r="15" spans="1:11">
      <c r="A15" s="1"/>
      <c r="B15" s="1"/>
      <c r="C15" s="1"/>
      <c r="D15" s="1"/>
      <c r="E15" s="1"/>
      <c r="F15" s="1"/>
      <c r="G15" s="1"/>
      <c r="H15" s="77"/>
      <c r="I15" s="77"/>
      <c r="J15" s="77"/>
      <c r="K15" s="4"/>
    </row>
    <row r="20" ht="30.75" customHeight="1"/>
  </sheetData>
  <mergeCells count="17">
    <mergeCell ref="A1:K1"/>
    <mergeCell ref="A2:K2"/>
    <mergeCell ref="A3:K3"/>
    <mergeCell ref="A5:K5"/>
    <mergeCell ref="K8:K9"/>
    <mergeCell ref="A6:K6"/>
    <mergeCell ref="A8:A9"/>
    <mergeCell ref="B8:B9"/>
    <mergeCell ref="C8:C9"/>
    <mergeCell ref="D8:D9"/>
    <mergeCell ref="H15:J15"/>
    <mergeCell ref="F8:F9"/>
    <mergeCell ref="G8:G9"/>
    <mergeCell ref="H8:H9"/>
    <mergeCell ref="I8:J8"/>
    <mergeCell ref="E12:G12"/>
    <mergeCell ref="E8:E9"/>
  </mergeCells>
  <pageMargins left="0.70866141732283472" right="0.70866141732283472" top="0.74803149606299213" bottom="0.74803149606299213" header="0.31496062992125984" footer="0.31496062992125984"/>
  <pageSetup paperSize="9" scale="93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B3237-3B01-4F5E-8ABC-3F62E9E230E0}">
  <dimension ref="A1:K14"/>
  <sheetViews>
    <sheetView workbookViewId="0">
      <selection activeCell="I27" sqref="I27"/>
    </sheetView>
  </sheetViews>
  <sheetFormatPr defaultRowHeight="14.25"/>
  <cols>
    <col min="1" max="1" width="6.25" customWidth="1"/>
    <col min="2" max="2" width="37.5" customWidth="1"/>
    <col min="3" max="3" width="15" customWidth="1"/>
    <col min="4" max="4" width="9.75" customWidth="1"/>
    <col min="5" max="5" width="5.625" customWidth="1"/>
    <col min="6" max="6" width="10.125" bestFit="1" customWidth="1"/>
    <col min="8" max="8" width="10.125" bestFit="1" customWidth="1"/>
    <col min="11" max="11" width="10.125" bestFit="1" customWidth="1"/>
  </cols>
  <sheetData>
    <row r="1" spans="1:11">
      <c r="A1" s="95" t="s">
        <v>134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>
      <c r="A2" s="86" t="s">
        <v>86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27.75" customHeight="1">
      <c r="A3" s="77" t="s">
        <v>87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>
      <c r="A5" s="82" t="s">
        <v>88</v>
      </c>
      <c r="B5" s="88"/>
      <c r="C5" s="88"/>
      <c r="D5" s="88"/>
      <c r="E5" s="88"/>
      <c r="F5" s="88"/>
      <c r="G5" s="88"/>
      <c r="H5" s="88"/>
      <c r="I5" s="88"/>
      <c r="J5" s="88"/>
      <c r="K5" s="88"/>
    </row>
    <row r="6" spans="1:11">
      <c r="A6" s="89" t="s">
        <v>115</v>
      </c>
      <c r="B6" s="83"/>
      <c r="C6" s="83"/>
      <c r="D6" s="83"/>
      <c r="E6" s="83"/>
      <c r="F6" s="83"/>
      <c r="G6" s="83"/>
      <c r="H6" s="83"/>
      <c r="I6" s="83"/>
      <c r="J6" s="83"/>
      <c r="K6" s="83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78" t="s">
        <v>0</v>
      </c>
      <c r="B8" s="78" t="s">
        <v>1</v>
      </c>
      <c r="C8" s="80" t="s">
        <v>15</v>
      </c>
      <c r="D8" s="80" t="s">
        <v>14</v>
      </c>
      <c r="E8" s="78" t="s">
        <v>2</v>
      </c>
      <c r="F8" s="78" t="s">
        <v>3</v>
      </c>
      <c r="G8" s="80" t="s">
        <v>4</v>
      </c>
      <c r="H8" s="80" t="s">
        <v>5</v>
      </c>
      <c r="I8" s="80" t="s">
        <v>6</v>
      </c>
      <c r="J8" s="81"/>
      <c r="K8" s="80" t="s">
        <v>8</v>
      </c>
    </row>
    <row r="9" spans="1:11" ht="25.5">
      <c r="A9" s="79"/>
      <c r="B9" s="79"/>
      <c r="C9" s="79"/>
      <c r="D9" s="80"/>
      <c r="E9" s="79"/>
      <c r="F9" s="79"/>
      <c r="G9" s="79"/>
      <c r="H9" s="79"/>
      <c r="I9" s="9" t="s">
        <v>10</v>
      </c>
      <c r="J9" s="9" t="s">
        <v>7</v>
      </c>
      <c r="K9" s="80"/>
    </row>
    <row r="10" spans="1:11">
      <c r="A10" s="5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</row>
    <row r="11" spans="1:11" ht="63.75">
      <c r="A11" s="2">
        <v>1</v>
      </c>
      <c r="B11" s="10" t="s">
        <v>117</v>
      </c>
      <c r="C11" s="8"/>
      <c r="D11" s="8"/>
      <c r="E11" s="7" t="s">
        <v>11</v>
      </c>
      <c r="F11" s="11">
        <v>2500</v>
      </c>
      <c r="G11" s="3"/>
      <c r="H11" s="47">
        <f t="shared" ref="H11:H12" si="0">ROUND(F11*G11,2)</f>
        <v>0</v>
      </c>
      <c r="I11" s="2"/>
      <c r="J11" s="3">
        <f>+H11*I11%</f>
        <v>0</v>
      </c>
      <c r="K11" s="46">
        <f>ROUND(H11+J11,2)</f>
        <v>0</v>
      </c>
    </row>
    <row r="12" spans="1:11" ht="63.75">
      <c r="A12" s="2">
        <v>2</v>
      </c>
      <c r="B12" s="10" t="s">
        <v>118</v>
      </c>
      <c r="C12" s="8"/>
      <c r="D12" s="8"/>
      <c r="E12" s="7" t="s">
        <v>11</v>
      </c>
      <c r="F12" s="11">
        <v>200</v>
      </c>
      <c r="G12" s="3"/>
      <c r="H12" s="47">
        <f t="shared" si="0"/>
        <v>0</v>
      </c>
      <c r="I12" s="2"/>
      <c r="J12" s="3">
        <f t="shared" ref="J12" si="1">+H12*I12%</f>
        <v>0</v>
      </c>
      <c r="K12" s="46">
        <f t="shared" ref="K12" si="2">ROUND(H12+J12,2)</f>
        <v>0</v>
      </c>
    </row>
    <row r="13" spans="1:11" ht="15" thickBot="1">
      <c r="A13" s="1"/>
      <c r="B13" s="1"/>
      <c r="C13" s="1"/>
      <c r="D13" s="1"/>
      <c r="E13" s="82" t="s">
        <v>9</v>
      </c>
      <c r="F13" s="83"/>
      <c r="G13" s="84"/>
      <c r="H13" s="52">
        <f>SUM(H11:H12)</f>
        <v>0</v>
      </c>
      <c r="I13" s="28"/>
      <c r="J13" s="28"/>
      <c r="K13" s="52">
        <f>SUM(K11:K12)</f>
        <v>0</v>
      </c>
    </row>
    <row r="14" spans="1:11">
      <c r="A14" s="1"/>
      <c r="B14" s="22"/>
      <c r="C14" s="1"/>
      <c r="D14" s="1"/>
      <c r="E14" s="1"/>
      <c r="F14" s="1"/>
      <c r="G14" s="1"/>
      <c r="H14" s="1"/>
      <c r="I14" s="1"/>
      <c r="J14" s="1"/>
      <c r="K14" s="1"/>
    </row>
  </sheetData>
  <mergeCells count="16">
    <mergeCell ref="E13:G13"/>
    <mergeCell ref="A1:K1"/>
    <mergeCell ref="A2:K2"/>
    <mergeCell ref="A3:K3"/>
    <mergeCell ref="A5:K5"/>
    <mergeCell ref="A6:K6"/>
    <mergeCell ref="A8:A9"/>
    <mergeCell ref="B8:B9"/>
    <mergeCell ref="C8:C9"/>
    <mergeCell ref="D8:D9"/>
    <mergeCell ref="E8:E9"/>
    <mergeCell ref="F8:F9"/>
    <mergeCell ref="G8:G9"/>
    <mergeCell ref="H8:H9"/>
    <mergeCell ref="I8:J8"/>
    <mergeCell ref="K8:K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Pakiet 1</vt:lpstr>
      <vt:lpstr>Pakiet 2</vt:lpstr>
      <vt:lpstr>Pakiet 3</vt:lpstr>
      <vt:lpstr>Pakiet 4</vt:lpstr>
      <vt:lpstr>Pakiet 5</vt:lpstr>
      <vt:lpstr>Pakiet 6</vt:lpstr>
      <vt:lpstr>Pakiet 7</vt:lpstr>
      <vt:lpstr>Pakiet 8</vt:lpstr>
      <vt:lpstr>Pakiet 9</vt:lpstr>
      <vt:lpstr>Pakiet 10</vt:lpstr>
      <vt:lpstr>Pakiet 11</vt:lpstr>
      <vt:lpstr>Pakiet 12</vt:lpstr>
      <vt:lpstr>Pakiet 13</vt:lpstr>
      <vt:lpstr>Pakiet 14</vt:lpstr>
    </vt:vector>
  </TitlesOfParts>
  <Company>Szpital Uniwersytecki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PFraszczak</dc:creator>
  <cp:lastModifiedBy>Sandra Sarnecka</cp:lastModifiedBy>
  <cp:lastPrinted>2022-11-29T12:41:59Z</cp:lastPrinted>
  <dcterms:created xsi:type="dcterms:W3CDTF">2010-06-08T05:48:52Z</dcterms:created>
  <dcterms:modified xsi:type="dcterms:W3CDTF">2022-12-01T11:33:42Z</dcterms:modified>
</cp:coreProperties>
</file>